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58" documentId="13_ncr:1_{F6CB121F-512D-4AA6-A0C1-0FB36C537598}" xr6:coauthVersionLast="47" xr6:coauthVersionMax="47" xr10:uidLastSave="{4C5DE1E4-450A-4D45-82F4-CAFB446BDC09}"/>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I16" i="4"/>
  <c r="J16" i="4"/>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<sst xmlns="http://schemas.openxmlformats.org/spreadsheetml/2006/main" count="179024" uniqueCount="39104">
  <si>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</si>
  <si>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</si>
  <si>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</si>
  <si>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</si>
  <si>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</si>
  <si>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</si>
  <si>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</si>
  <si>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</si>
  <si>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</si>
  <si>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</si>
  <si>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</si>
  <si>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</si>
  <si>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</si>
  <si>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</si>
  <si>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</si>
  <si>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</si>
  <si>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</si>
  <si>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</si>
  <si>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</si>
  <si>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</si>
  <si>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</si>
  <si>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</si>
  <si>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</si>
  <si>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</si>
  <si>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</si>
  <si>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</si>
  <si>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</si>
  <si>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</si>
  <si>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</si>
  <si>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</si>
  <si>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</si>
  <si>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</si>
  <si>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</si>
  <si>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</si>
  <si>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</si>
  <si>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</si>
  <si>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</si>
  <si>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</si>
  <si>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</si>
  <si>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</si>
  <si>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</si>
  <si>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</si>
  <si>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</si>
  <si>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</si>
  <si>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</si>
  <si>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</si>
  <si>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</si>
  <si>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</si>
  <si>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</si>
  <si>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</si>
  <si>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</si>
  <si>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</si>
  <si>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</si>
  <si>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</si>
  <si>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</si>
  <si>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</si>
  <si>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</si>
  <si>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</si>
  <si>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</si>
  <si>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</si>
  <si>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</si>
  <si>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</si>
  <si>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</si>
  <si>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</si>
  <si>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</si>
  <si>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</si>
  <si>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</si>
  <si>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</si>
  <si>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</si>
  <si>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</si>
  <si>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</si>
  <si>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</si>
  <si>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</si>
  <si>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</si>
  <si>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</si>
  <si>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</si>
  <si>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</si>
  <si>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</si>
  <si>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</si>
  <si>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</si>
  <si>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</si>
  <si>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</si>
  <si>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</si>
  <si>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</si>
  <si>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</si>
  <si>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</si>
  <si>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</si>
  <si>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</si>
  <si>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</si>
  <si>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</si>
  <si>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</si>
  <si>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</si>
  <si>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</si>
  <si>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</si>
  <si>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</si>
  <si>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</si>
  <si>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</si>
  <si>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</si>
  <si>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</si>
  <si>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</si>
  <si>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</si>
  <si>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</si>
  <si>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</si>
  <si>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</si>
  <si>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</si>
  <si>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</si>
  <si>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</si>
  <si>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</si>
  <si>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</si>
  <si>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</si>
  <si>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</si>
  <si>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</si>
  <si>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</si>
  <si>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</si>
  <si>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</si>
  <si>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</si>
  <si>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</si>
  <si>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</si>
  <si>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</si>
  <si>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</si>
  <si>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</si>
  <si>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</si>
  <si>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</si>
  <si>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</si>
  <si>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</si>
  <si>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</si>
  <si>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</si>
  <si>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</si>
  <si>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</si>
  <si>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</si>
  <si>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</si>
  <si>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</si>
  <si>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</si>
  <si>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</si>
  <si>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</si>
  <si>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</si>
  <si>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</si>
  <si>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</si>
  <si>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</si>
  <si>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</si>
  <si>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</si>
  <si>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</si>
  <si>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</si>
  <si>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</si>
  <si>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</si>
  <si>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</si>
  <si>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</si>
  <si>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</si>
  <si>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</si>
  <si>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</si>
  <si>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</si>
  <si>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</si>
  <si>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</si>
  <si>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</si>
  <si>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</si>
  <si>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</si>
  <si>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</si>
  <si>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</si>
  <si>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</si>
  <si>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</si>
  <si>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</si>
  <si>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</si>
  <si>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</si>
  <si>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</si>
  <si>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</si>
  <si>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</si>
  <si>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</si>
  <si>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</si>
  <si>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</si>
  <si>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</si>
  <si>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</si>
  <si>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</si>
  <si>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</si>
  <si>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</si>
  <si>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</si>
  <si>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</si>
  <si>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</si>
  <si>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</si>
  <si>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</si>
  <si>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</si>
  <si>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</si>
  <si>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</si>
  <si>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</si>
  <si>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</si>
  <si>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</si>
  <si>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</si>
  <si>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</si>
  <si>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</si>
  <si>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</si>
  <si>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</si>
  <si>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</si>
  <si>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</si>
  <si>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</si>
  <si>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</si>
  <si>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</si>
  <si>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</si>
  <si>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</si>
  <si>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</si>
  <si>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</si>
  <si>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</si>
  <si>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</si>
  <si>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</si>
  <si>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</si>
  <si>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</si>
  <si>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</si>
  <si>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</si>
  <si>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</si>
  <si>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</si>
  <si>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</si>
  <si>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</si>
  <si>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</si>
  <si>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</si>
  <si>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</si>
  <si>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</si>
  <si>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</si>
  <si>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</si>
  <si>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</si>
  <si>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</si>
  <si>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</si>
  <si>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</si>
  <si>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</si>
  <si>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</si>
  <si>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</si>
  <si>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</si>
  <si>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</si>
  <si>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</si>
  <si>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</si>
  <si>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</si>
  <si>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</si>
  <si>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</si>
  <si>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</si>
  <si>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</si>
  <si>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</si>
  <si>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</si>
  <si>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</si>
  <si>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</si>
  <si>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</si>
  <si>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</si>
  <si>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</si>
  <si>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</si>
  <si>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</si>
  <si>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</si>
  <si>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</si>
  <si>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</si>
  <si>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</si>
  <si>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</si>
  <si>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</si>
  <si>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</si>
  <si>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</si>
  <si>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</si>
  <si>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</si>
  <si>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</si>
  <si>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</si>
  <si>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</si>
  <si>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</si>
  <si>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</si>
  <si>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</si>
  <si>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</si>
  <si>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</si>
  <si>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</si>
  <si>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</si>
  <si>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</si>
  <si>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</si>
  <si>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</si>
  <si>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</si>
  <si>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</si>
  <si>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</si>
  <si>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</si>
  <si>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</si>
  <si>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</si>
  <si>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</si>
  <si>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</si>
  <si>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</si>
  <si>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</si>
  <si>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</si>
  <si>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</si>
  <si>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</si>
  <si>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</si>
  <si>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</si>
  <si>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</si>
  <si>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</si>
  <si>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</si>
  <si>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</si>
  <si>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</si>
  <si>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</si>
  <si>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</si>
  <si>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</si>
  <si>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</si>
  <si>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</si>
  <si>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</si>
  <si>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</si>
  <si>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</si>
  <si>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</si>
  <si>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</si>
  <si>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</si>
  <si>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</si>
  <si>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</si>
  <si>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</si>
  <si>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</si>
  <si>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</si>
  <si>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</si>
  <si>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</si>
  <si>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</si>
  <si>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</si>
  <si>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</si>
  <si>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</si>
  <si>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</si>
  <si>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</si>
  <si>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</si>
  <si>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</si>
  <si>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</si>
  <si>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</si>
  <si>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</si>
  <si>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</si>
  <si>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</si>
  <si>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</si>
  <si>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</si>
  <si>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</si>
  <si>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</si>
  <si>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</si>
  <si>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</si>
  <si>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</si>
  <si>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</si>
  <si>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</si>
  <si>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</si>
  <si>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</si>
  <si>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</si>
  <si>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</si>
  <si>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</si>
  <si>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</si>
  <si>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</si>
  <si>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</si>
  <si>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</si>
  <si>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</si>
  <si>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</si>
  <si>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</si>
  <si>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</si>
  <si>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</si>
  <si>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</si>
  <si>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</si>
  <si>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</si>
  <si>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</si>
  <si>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</si>
  <si>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</si>
  <si>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</si>
  <si>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</si>
  <si>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</si>
  <si>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</si>
  <si>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</si>
  <si>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</si>
  <si>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</si>
  <si>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</si>
  <si>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</si>
  <si>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</si>
  <si>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</si>
  <si>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</si>
  <si>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</si>
  <si>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</si>
  <si>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</si>
  <si>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</si>
  <si>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</si>
  <si>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</si>
  <si>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</si>
  <si>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</si>
  <si>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</si>
  <si>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</si>
  <si>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</si>
  <si>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</si>
  <si>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</si>
  <si>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</si>
  <si>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</si>
  <si>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</si>
  <si>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</si>
  <si>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</si>
  <si>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</si>
  <si>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</si>
  <si>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</si>
  <si>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</si>
  <si>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</si>
  <si>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</si>
  <si>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</si>
  <si>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</si>
  <si>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</si>
  <si>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</si>
  <si>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</si>
  <si>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</si>
  <si>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</si>
  <si>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</si>
  <si>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</si>
  <si>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</si>
  <si>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</si>
  <si>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</si>
  <si>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</si>
  <si>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</si>
  <si>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</si>
  <si>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</si>
  <si>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</si>
  <si>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</si>
  <si>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</si>
  <si>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</si>
  <si>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</si>
  <si>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</si>
  <si>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</si>
  <si>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</si>
  <si>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</si>
  <si>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</si>
  <si>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</si>
  <si>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</si>
  <si>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</si>
  <si>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</si>
  <si>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</si>
  <si>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</si>
  <si>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</si>
  <si>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</si>
  <si>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</si>
  <si>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</si>
  <si>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</si>
  <si>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</si>
  <si>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</si>
  <si>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</si>
  <si>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</si>
  <si>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</si>
  <si>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</si>
  <si>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</si>
  <si>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</si>
  <si>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</si>
  <si>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</si>
  <si>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</si>
  <si>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</si>
  <si>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</si>
  <si>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</si>
  <si>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</si>
  <si>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</si>
  <si>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</si>
  <si>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</si>
  <si>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</si>
  <si>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</si>
  <si>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</si>
  <si>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</si>
  <si>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</si>
  <si>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</si>
  <si>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</si>
  <si>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</si>
  <si>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</si>
  <si>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</si>
  <si>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</si>
  <si>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</si>
  <si>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</si>
  <si>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</si>
  <si>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</si>
  <si>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</si>
  <si>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</si>
  <si>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</si>
  <si>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</si>
  <si>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</si>
  <si>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</si>
  <si>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</si>
  <si>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</si>
  <si>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</si>
  <si>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</si>
  <si>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</si>
  <si>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</si>
  <si>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</si>
  <si>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</si>
  <si>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</si>
  <si>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</si>
  <si>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</si>
  <si>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</si>
  <si>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</si>
  <si>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</si>
  <si>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</si>
  <si>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</si>
  <si>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</si>
  <si>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</si>
  <si>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</si>
  <si>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</si>
  <si>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</si>
  <si>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</si>
  <si>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</si>
  <si>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</si>
  <si>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</si>
  <si>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</si>
  <si>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</si>
  <si>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</si>
  <si>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</si>
  <si>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</si>
  <si>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</si>
  <si>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</si>
  <si>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</si>
  <si>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</si>
  <si>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</si>
  <si>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</si>
  <si>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</si>
  <si>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</si>
  <si>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</si>
  <si>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</si>
  <si>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</si>
  <si>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</si>
  <si>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</si>
  <si>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</si>
  <si>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</si>
  <si>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</si>
  <si>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</si>
  <si>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</si>
  <si>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</si>
  <si>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</si>
  <si>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</si>
  <si>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</si>
  <si>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</si>
  <si>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</si>
  <si>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</si>
  <si>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</si>
  <si>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</si>
  <si>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</si>
  <si>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</si>
  <si>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</si>
  <si>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</si>
  <si>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</si>
  <si>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</si>
  <si>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</si>
  <si>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</si>
  <si>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</si>
  <si>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</si>
  <si>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</si>
  <si>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</si>
  <si>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</si>
  <si>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</si>
  <si>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</si>
  <si>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</si>
  <si>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</si>
  <si>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</si>
  <si>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</si>
  <si>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</si>
  <si>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</si>
  <si>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</si>
  <si>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</si>
  <si>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</si>
  <si>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</si>
  <si>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</si>
  <si>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</si>
  <si>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</si>
  <si>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</si>
  <si>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</si>
  <si>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</si>
  <si>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</si>
  <si>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</si>
  <si>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</si>
  <si>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</si>
  <si>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</si>
  <si>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</si>
  <si>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</si>
  <si>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</si>
  <si>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</si>
  <si>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</si>
  <si>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</si>
  <si>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</si>
  <si>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</si>
  <si>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</si>
  <si>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</si>
  <si>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</si>
  <si>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</si>
  <si>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</si>
  <si>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</si>
  <si>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</si>
  <si>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</si>
  <si>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</si>
  <si>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</si>
  <si>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</si>
  <si>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</si>
  <si>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</si>
  <si>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</si>
  <si>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</si>
  <si>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</si>
  <si>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</si>
  <si>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</si>
  <si>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</si>
  <si>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</si>
  <si>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</si>
  <si>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</si>
  <si>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</si>
  <si>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</si>
  <si>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</si>
  <si>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</si>
  <si>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</si>
  <si>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</si>
  <si>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</si>
  <si>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</si>
  <si>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</si>
  <si>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</si>
  <si>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</si>
  <si>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</si>
  <si>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</si>
  <si>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</si>
  <si>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</si>
  <si>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</si>
  <si>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</si>
  <si>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</si>
  <si>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</si>
  <si>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</si>
  <si>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</si>
  <si>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</si>
  <si>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</si>
  <si>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</si>
  <si>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</si>
  <si>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</si>
  <si>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</si>
  <si>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</si>
  <si>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</si>
  <si>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</si>
  <si>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</si>
  <si>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</si>
  <si>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</si>
  <si>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</si>
  <si>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</si>
  <si>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</si>
  <si>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</si>
  <si>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</si>
  <si>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</si>
  <si>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</si>
  <si>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</si>
  <si>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</si>
  <si>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</si>
  <si>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</si>
  <si>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</si>
  <si>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</si>
  <si>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</si>
  <si>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</si>
  <si>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</si>
  <si>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</si>
  <si>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</si>
  <si>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</si>
  <si>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</si>
  <si>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</si>
  <si>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</si>
  <si>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</si>
  <si>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</si>
  <si>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</si>
  <si>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</si>
  <si>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</si>
  <si>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</si>
  <si>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</si>
  <si>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</si>
  <si>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</si>
  <si>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</si>
  <si>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</si>
  <si>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</si>
  <si>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</si>
  <si>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</si>
  <si>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</si>
  <si>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</si>
  <si>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</si>
  <si>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</si>
  <si>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</si>
  <si>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</si>
  <si>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</si>
  <si>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</si>
  <si>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</si>
  <si>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</si>
  <si>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</si>
  <si>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</si>
  <si>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</si>
  <si>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</si>
  <si>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</si>
  <si>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</si>
  <si>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</si>
  <si>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</si>
  <si>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</si>
  <si>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</si>
  <si>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</si>
  <si>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</si>
  <si>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</si>
  <si>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</si>
  <si>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</si>
  <si>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</si>
  <si>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</si>
  <si>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</si>
  <si>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</si>
  <si>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</si>
  <si>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</si>
  <si>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</si>
  <si>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</si>
  <si>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</si>
  <si>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</si>
  <si>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</si>
  <si>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</si>
  <si>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</si>
  <si>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</si>
  <si>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</si>
  <si>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</si>
  <si>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</si>
  <si>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</si>
  <si>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</si>
  <si>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</si>
  <si>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</si>
  <si>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</si>
  <si>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</si>
  <si>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</si>
  <si>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</si>
  <si>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</si>
  <si>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</si>
  <si>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</si>
  <si>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</si>
  <si>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</si>
  <si>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</si>
  <si>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</si>
  <si>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</si>
  <si>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</si>
  <si>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</si>
  <si>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</si>
  <si>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</si>
  <si>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</si>
  <si>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</si>
  <si>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</si>
  <si>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</si>
  <si>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</si>
  <si>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</si>
  <si>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</si>
  <si>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</si>
  <si>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</si>
  <si>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</si>
  <si>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</si>
  <si>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</si>
  <si>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</si>
  <si>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</si>
  <si>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</si>
  <si>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</si>
  <si>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</si>
  <si>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</si>
  <si>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</si>
  <si>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</si>
  <si>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</si>
  <si>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</si>
  <si>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</si>
  <si>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</si>
  <si>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</si>
  <si>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</si>
  <si>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</si>
  <si>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</si>
  <si>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</si>
  <si>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</si>
  <si>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</si>
  <si>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</si>
  <si>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</si>
  <si>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</si>
  <si>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</si>
  <si>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</si>
  <si>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</si>
  <si>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</si>
  <si>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</si>
  <si>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</si>
  <si>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</si>
  <si>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</si>
  <si>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</si>
  <si>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</si>
  <si>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</si>
  <si>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</si>
  <si>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</si>
  <si>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</si>
  <si>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</si>
  <si>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</si>
  <si>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</si>
  <si>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</si>
  <si>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</si>
  <si>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</si>
  <si>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</si>
  <si>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</si>
  <si>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</si>
  <si>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</si>
  <si>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</si>
  <si>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</si>
  <si>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</si>
  <si>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</si>
  <si>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</si>
  <si>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</si>
  <si>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</si>
  <si>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</si>
  <si>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</si>
  <si>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</si>
  <si>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</si>
  <si>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</si>
  <si>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</si>
  <si>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</si>
  <si>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</si>
  <si>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</si>
  <si>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</si>
  <si>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</si>
  <si>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</si>
  <si>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</si>
  <si>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</si>
  <si>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</si>
  <si>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</si>
  <si>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</si>
  <si>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</si>
  <si>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</si>
  <si>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</si>
  <si>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</si>
  <si>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</si>
  <si>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</si>
  <si>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</si>
  <si>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</si>
  <si>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</si>
  <si>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</si>
  <si>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</si>
  <si>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</si>
  <si>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</si>
  <si>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</si>
  <si>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</si>
  <si>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</si>
  <si>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</si>
  <si>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</si>
  <si>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</si>
  <si>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</si>
  <si>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</si>
  <si>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</si>
  <si>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</si>
  <si>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</si>
  <si>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</si>
  <si>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</si>
  <si>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</si>
  <si>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</si>
  <si>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</si>
  <si>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</si>
  <si>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</si>
  <si>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</si>
  <si>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</si>
  <si>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</si>
  <si>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</si>
  <si>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</si>
  <si>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</si>
  <si>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</si>
  <si>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</si>
  <si>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</si>
  <si>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</si>
  <si>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</si>
  <si>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</si>
  <si>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</si>
  <si>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</si>
  <si>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</si>
  <si>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</si>
  <si>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</si>
  <si>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</si>
  <si>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</si>
  <si>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</si>
  <si>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</si>
  <si>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</si>
  <si>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</si>
  <si>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</si>
  <si>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</si>
  <si>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</si>
  <si>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</si>
  <si>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</si>
  <si>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</si>
  <si>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</si>
  <si>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</si>
  <si>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</si>
  <si>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</si>
  <si>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</si>
  <si>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</si>
  <si>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</si>
  <si>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</si>
  <si>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</si>
  <si>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</si>
  <si>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</si>
  <si>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</si>
  <si>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</si>
  <si>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</si>
  <si>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</si>
  <si>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</si>
  <si>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</si>
  <si>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</si>
  <si>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</si>
  <si>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</si>
  <si>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</si>
  <si>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</si>
  <si>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</si>
  <si>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</si>
  <si>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</si>
  <si>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</si>
  <si>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</si>
  <si>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</si>
  <si>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</si>
  <si>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</si>
  <si>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</si>
  <si>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</si>
  <si>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</si>
  <si>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</si>
  <si>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</si>
  <si>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</si>
  <si>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</si>
  <si>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</si>
  <si>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</si>
  <si>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</si>
  <si>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</si>
  <si>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</si>
  <si>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</si>
  <si>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</si>
  <si>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</si>
  <si>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</si>
  <si>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</si>
  <si>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</si>
  <si>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</si>
  <si>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</si>
  <si>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</si>
  <si>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</si>
  <si>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</si>
  <si>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</si>
  <si>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</si>
  <si>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</si>
  <si>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</si>
  <si>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</si>
  <si>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</si>
  <si>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</si>
  <si>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</si>
  <si>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</si>
  <si>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</si>
  <si>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</si>
  <si>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</si>
  <si>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</si>
  <si>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</si>
  <si>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</si>
  <si>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</si>
  <si>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</si>
  <si>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</si>
  <si>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</si>
  <si>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</si>
  <si>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</si>
  <si>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</si>
  <si>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</si>
  <si>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</si>
  <si>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</si>
  <si>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</si>
  <si>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</si>
  <si>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</si>
  <si>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</si>
  <si>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</si>
  <si>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</si>
  <si>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</si>
  <si>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</si>
  <si>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</si>
  <si>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</si>
  <si>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</si>
  <si>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</si>
  <si>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</si>
  <si>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</si>
  <si>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</si>
  <si>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</si>
  <si>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</si>
  <si>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</si>
  <si>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</si>
  <si>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</si>
  <si>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</si>
  <si>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</si>
  <si>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</si>
  <si>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</si>
  <si>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</si>
  <si>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</si>
  <si>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</si>
  <si>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</si>
  <si>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</si>
  <si>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</si>
  <si>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</si>
  <si>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</si>
  <si>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</si>
  <si>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</si>
  <si>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</si>
  <si>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</si>
  <si>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</si>
  <si>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</si>
  <si>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</si>
  <si>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</si>
  <si>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</si>
  <si>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</si>
  <si>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</si>
  <si>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</si>
  <si>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</si>
  <si>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</si>
  <si>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</si>
  <si>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</si>
  <si>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</si>
  <si>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</si>
  <si>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</si>
  <si>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</si>
  <si>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</si>
  <si>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</si>
  <si>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</si>
  <si>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</si>
  <si>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</si>
  <si>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</si>
  <si>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</si>
  <si>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</si>
  <si>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</si>
  <si>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</si>
  <si>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</si>
  <si>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</si>
  <si>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</si>
  <si>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</si>
  <si>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</si>
  <si>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</si>
  <si>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</si>
  <si>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</si>
  <si>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</si>
  <si>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</si>
  <si>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</si>
  <si>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</si>
  <si>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</si>
  <si>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</si>
  <si>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</si>
  <si>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</si>
  <si>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</si>
  <si>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</si>
  <si>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</si>
  <si>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</si>
  <si>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</si>
  <si>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</si>
  <si>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</si>
  <si>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</si>
  <si>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</si>
  <si>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</si>
  <si>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</si>
  <si>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</si>
  <si>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</si>
  <si>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</si>
  <si>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</si>
  <si>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</si>
  <si>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</si>
  <si>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</si>
  <si>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</si>
  <si>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</si>
  <si>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</si>
  <si>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</si>
  <si>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</si>
  <si>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</si>
  <si>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</si>
  <si>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</si>
  <si>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</si>
  <si>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</si>
  <si>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</si>
  <si>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</si>
  <si>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</si>
  <si>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</si>
  <si>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</si>
  <si>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</si>
  <si>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</si>
  <si>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</si>
  <si>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</si>
  <si>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</si>
  <si>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</si>
  <si>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</si>
  <si>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</si>
  <si>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</si>
  <si>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</si>
  <si>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</si>
  <si>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</si>
  <si>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</si>
  <si>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</si>
  <si>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</si>
  <si>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</si>
  <si>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</si>
  <si>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</si>
  <si>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</si>
  <si>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</si>
  <si>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</si>
  <si>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</si>
  <si>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</si>
  <si>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</si>
  <si>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</si>
  <si>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</si>
  <si>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</si>
  <si>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</si>
  <si>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</si>
  <si>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</si>
  <si>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</si>
  <si>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</si>
  <si>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</si>
  <si>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</si>
  <si>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</si>
  <si>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</si>
  <si>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</si>
  <si>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</si>
  <si>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</si>
  <si>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</si>
  <si>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</si>
  <si>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</si>
  <si>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</si>
  <si>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</si>
  <si>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</si>
  <si>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</si>
  <si>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</si>
  <si>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</si>
  <si>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</si>
  <si>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</si>
  <si>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</si>
  <si>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</si>
  <si>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</si>
  <si>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</si>
  <si>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</si>
  <si>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</si>
  <si>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</si>
  <si>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</si>
  <si>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</si>
  <si>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</si>
  <si>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</si>
  <si>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</si>
  <si>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</si>
  <si>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</si>
  <si>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</si>
  <si>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</si>
  <si>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</si>
  <si>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</si>
  <si>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</si>
  <si>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</si>
  <si>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</si>
  <si>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</si>
  <si>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</si>
  <si>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</si>
  <si>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</si>
  <si>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</si>
  <si>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</si>
  <si>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</si>
  <si>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</si>
  <si>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</si>
  <si>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</si>
  <si>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</si>
  <si>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</si>
  <si>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</si>
  <si>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</si>
  <si>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</si>
  <si>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</si>
  <si>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</si>
  <si>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</si>
  <si>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</si>
  <si>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</si>
  <si>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</si>
  <si>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</si>
  <si>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</si>
  <si>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</si>
  <si>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</si>
  <si>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</si>
  <si>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</si>
  <si>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</si>
  <si>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</si>
  <si>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</si>
  <si>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</si>
  <si>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</si>
  <si>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</si>
  <si>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</si>
  <si>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</si>
  <si>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</si>
  <si>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</si>
  <si>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</si>
  <si>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</si>
  <si>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</si>
  <si>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</si>
  <si>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</si>
  <si>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</si>
  <si>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</si>
  <si>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</si>
  <si>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</si>
  <si>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</si>
  <si>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</si>
  <si>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</si>
  <si>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</si>
  <si>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</si>
  <si>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</si>
  <si>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</si>
  <si>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</si>
  <si>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</si>
  <si>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</si>
  <si>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</si>
  <si>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</si>
  <si>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</si>
  <si>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</si>
  <si>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</si>
  <si>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</si>
  <si>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</si>
  <si>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</si>
  <si>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</si>
  <si>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</si>
  <si>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</si>
  <si>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</si>
  <si>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</si>
  <si>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</si>
  <si>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</si>
  <si>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</si>
  <si>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</si>
  <si>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</si>
  <si>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</si>
  <si>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</si>
  <si>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</si>
  <si>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</si>
  <si>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</si>
  <si>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</si>
  <si>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</si>
  <si>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</si>
  <si>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</si>
  <si>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</si>
  <si>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</si>
  <si>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</si>
  <si>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</si>
  <si>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</si>
  <si>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</si>
  <si>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</si>
  <si>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</si>
  <si>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</si>
  <si>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</si>
  <si>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</si>
  <si>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</si>
  <si>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</si>
  <si>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</si>
  <si>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</si>
  <si>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</si>
  <si>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</si>
  <si>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</si>
  <si>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</si>
  <si>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</si>
  <si>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</si>
  <si>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</si>
  <si>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</si>
  <si>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</si>
  <si>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</si>
  <si>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</si>
  <si>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</si>
  <si>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</si>
  <si>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</si>
  <si>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</si>
  <si>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</si>
  <si>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</si>
  <si>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</si>
  <si>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</si>
  <si>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</si>
  <si>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</si>
  <si>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</si>
  <si>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</si>
  <si>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</si>
  <si>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</si>
  <si>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</si>
  <si>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</si>
  <si>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</si>
  <si>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</si>
  <si>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</si>
  <si>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</si>
  <si>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</si>
  <si>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</si>
  <si>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</si>
  <si>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</si>
  <si>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</si>
  <si>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</si>
  <si>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</si>
  <si>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</si>
  <si>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</si>
  <si>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</si>
  <si>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</si>
  <si>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</si>
  <si>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</si>
  <si>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</si>
  <si>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</si>
  <si>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</si>
  <si>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</si>
  <si>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</si>
  <si>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</si>
  <si>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</si>
  <si>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</si>
  <si>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</si>
  <si>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</si>
  <si>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</si>
  <si>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</si>
  <si>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</si>
  <si>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</si>
  <si>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</si>
  <si>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</si>
  <si>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</si>
  <si>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</si>
  <si>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</si>
  <si>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</si>
  <si>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</si>
  <si>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</si>
  <si>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</si>
  <si>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</si>
  <si>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</si>
  <si>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</si>
  <si>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</si>
  <si>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</si>
  <si>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</si>
  <si>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</si>
  <si>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</si>
  <si>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</si>
  <si>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</si>
  <si>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</si>
  <si>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</si>
  <si>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</si>
  <si>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</si>
  <si>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</si>
  <si>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</si>
  <si>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</si>
  <si>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</si>
  <si>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</si>
  <si>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</si>
  <si>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</si>
  <si>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</si>
  <si>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</si>
  <si>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</si>
  <si>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</si>
  <si>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</si>
  <si>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</si>
  <si>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</si>
  <si>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</si>
  <si>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</si>
  <si>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</si>
  <si>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</si>
  <si>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</si>
  <si>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</si>
  <si>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</si>
  <si>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</si>
  <si>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</si>
  <si>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</si>
  <si>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</si>
  <si>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</si>
  <si>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</si>
  <si>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</si>
  <si>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</si>
  <si>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</si>
  <si>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</si>
  <si>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</si>
  <si>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</si>
  <si>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</si>
  <si>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</si>
  <si>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</si>
  <si>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</si>
  <si>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</si>
  <si>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</si>
  <si>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</si>
  <si>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</si>
  <si>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</si>
  <si>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</si>
  <si>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</si>
  <si>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</si>
  <si>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</si>
  <si>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</si>
  <si>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</si>
  <si>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</si>
  <si>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</si>
  <si>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</si>
  <si>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</si>
  <si>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</si>
  <si>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</si>
  <si>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</si>
  <si>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</si>
  <si>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</si>
  <si>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</si>
  <si>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</si>
  <si>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</si>
  <si>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</si>
  <si>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</si>
  <si>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</si>
  <si>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</si>
  <si>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</si>
  <si>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</si>
  <si>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</si>
  <si>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</si>
  <si>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</si>
  <si>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</si>
  <si>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</si>
  <si>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</si>
  <si>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</si>
  <si>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</si>
  <si>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</si>
  <si>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</si>
  <si>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</si>
  <si>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</si>
  <si>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</si>
  <si>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</si>
  <si>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</si>
  <si>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</si>
  <si>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</si>
  <si>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</si>
  <si>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</si>
  <si>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</si>
  <si>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</si>
  <si>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</si>
  <si>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</si>
  <si>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</si>
  <si>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</si>
  <si>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</si>
  <si>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</si>
  <si>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</si>
  <si>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</si>
  <si>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</si>
  <si>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</si>
  <si>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</si>
  <si>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</si>
  <si>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</si>
  <si>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</si>
  <si>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</si>
  <si>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</si>
  <si>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</si>
  <si>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</si>
  <si>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</si>
  <si>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</si>
  <si>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</si>
  <si>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</si>
  <si>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</si>
  <si>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</si>
  <si>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</si>
  <si>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</si>
  <si>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</si>
  <si>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</si>
  <si>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</si>
  <si>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</si>
  <si>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</si>
  <si>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</si>
  <si>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</si>
  <si>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</si>
  <si>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</si>
  <si>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</si>
  <si>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</si>
  <si>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</si>
  <si>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</si>
  <si>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</si>
  <si>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</si>
  <si>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</si>
  <si>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</si>
  <si>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</si>
  <si>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</si>
  <si>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</si>
  <si>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</si>
  <si>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</si>
  <si>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</si>
  <si>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</si>
  <si>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</si>
  <si>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</si>
  <si>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</si>
  <si>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</si>
  <si>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</si>
  <si>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</si>
  <si>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</si>
  <si>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</si>
  <si>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</si>
  <si>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</si>
  <si>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</si>
  <si>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</si>
  <si>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</si>
  <si>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</si>
  <si>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</si>
  <si>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</si>
  <si>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</si>
  <si>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</si>
  <si>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</si>
  <si>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</si>
  <si>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</si>
  <si>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</si>
  <si>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</si>
  <si>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</si>
  <si>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</si>
  <si>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</si>
  <si>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</si>
  <si>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</si>
  <si>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</si>
  <si>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</si>
  <si>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</si>
  <si>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</si>
  <si>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</si>
  <si>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</si>
  <si>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</si>
  <si>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</si>
  <si>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</si>
  <si>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</si>
  <si>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</si>
  <si>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</si>
  <si>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</si>
  <si>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</si>
  <si>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</si>
  <si>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</si>
  <si>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</si>
  <si>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</si>
  <si>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</si>
  <si>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</si>
  <si>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</si>
  <si>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</si>
  <si>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</si>
  <si>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</si>
  <si>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</si>
  <si>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</si>
  <si>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</si>
  <si>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</si>
  <si>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</si>
  <si>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</si>
  <si>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</si>
  <si>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</si>
  <si>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</si>
  <si>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</si>
  <si>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</si>
  <si>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</si>
  <si>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</si>
  <si>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</si>
  <si>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</si>
  <si>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</si>
  <si>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</si>
  <si>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</si>
  <si>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</si>
  <si>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</si>
  <si>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</si>
  <si>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</si>
  <si>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</si>
  <si>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</si>
  <si>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</si>
  <si>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</si>
  <si>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</si>
  <si>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</si>
  <si>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</si>
  <si>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</si>
  <si>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</si>
  <si>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</si>
  <si>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</si>
  <si>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</si>
  <si>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</si>
  <si>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</si>
  <si>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</si>
  <si>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</si>
  <si>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</si>
  <si>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</si>
  <si>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</si>
  <si>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</si>
  <si>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</si>
  <si>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</si>
  <si>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</si>
  <si>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</si>
  <si>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</si>
  <si>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</si>
  <si>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</si>
  <si>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</si>
  <si>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</si>
  <si>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</si>
  <si>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</si>
  <si>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</si>
  <si>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</si>
  <si>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</si>
  <si>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</si>
  <si>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</si>
  <si>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</si>
  <si>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</si>
  <si>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</si>
  <si>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</si>
  <si>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</si>
  <si>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</si>
  <si>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</si>
  <si>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</si>
  <si>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</si>
  <si>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</si>
  <si>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</si>
  <si>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</si>
  <si>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</si>
  <si>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</si>
  <si>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</si>
  <si>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</si>
  <si>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</si>
  <si>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</si>
  <si>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</si>
  <si>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</si>
  <si>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</si>
  <si>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</si>
  <si>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</si>
  <si>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</si>
  <si>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</si>
  <si>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</si>
  <si>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</si>
  <si>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</si>
  <si>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</si>
  <si>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</si>
  <si>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</si>
  <si>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</si>
  <si>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</si>
  <si>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</si>
  <si>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</si>
  <si>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</si>
  <si>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</si>
  <si>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</si>
  <si>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</si>
  <si>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</si>
  <si>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</si>
  <si>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</si>
  <si>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</si>
  <si>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</si>
  <si>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</si>
  <si>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</si>
  <si>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</si>
  <si>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</si>
  <si>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</si>
  <si>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</si>
  <si>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</si>
  <si>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</si>
  <si>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</si>
  <si>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</si>
  <si>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</si>
  <si>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</si>
  <si>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</si>
  <si>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</si>
  <si>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</si>
  <si>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</si>
  <si>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</si>
  <si>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</si>
  <si>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</si>
  <si>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</si>
  <si>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</si>
  <si>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</si>
  <si>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</si>
  <si>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</si>
  <si>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</si>
  <si>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</si>
  <si>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</si>
  <si>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</si>
  <si>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</si>
  <si>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</si>
  <si>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</si>
  <si>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</si>
  <si>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</si>
  <si>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</si>
  <si>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</si>
  <si>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</si>
  <si>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</si>
  <si>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</si>
  <si>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</si>
  <si>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</si>
  <si>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</si>
  <si>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</si>
  <si>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</si>
  <si>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</si>
  <si>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</si>
  <si>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</si>
  <si>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</si>
  <si>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</si>
  <si>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</si>
  <si>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</si>
  <si>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</si>
  <si>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</si>
  <si>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</si>
  <si>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</si>
  <si>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</si>
  <si>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</si>
  <si>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</si>
  <si>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</si>
  <si>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</si>
  <si>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</si>
  <si>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</si>
  <si>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</si>
  <si>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</si>
  <si>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</si>
  <si>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</si>
  <si>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</si>
  <si>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</si>
  <si>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</si>
  <si>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</si>
  <si>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</si>
  <si>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</si>
  <si>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</si>
  <si>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</si>
  <si>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</si>
  <si>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</si>
  <si>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</si>
  <si>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</si>
  <si>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</si>
  <si>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</si>
  <si>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</si>
  <si>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</si>
  <si>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</si>
  <si>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</si>
  <si>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</si>
  <si>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</si>
  <si>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</si>
  <si>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</si>
  <si>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</si>
  <si>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</si>
  <si>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</si>
  <si>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</si>
  <si>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</si>
  <si>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</si>
  <si>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</si>
  <si>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</si>
  <si>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</si>
  <si>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</si>
  <si>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</si>
  <si>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</si>
  <si>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</si>
  <si>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</si>
  <si>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</si>
  <si>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</si>
  <si>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</si>
  <si>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</si>
  <si>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</si>
  <si>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</si>
  <si>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</si>
  <si>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</si>
  <si>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</si>
  <si>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</si>
  <si>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</si>
  <si>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</si>
  <si>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</si>
  <si>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</si>
  <si>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</si>
  <si>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</si>
  <si>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</si>
  <si>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</si>
  <si>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</si>
  <si>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</si>
  <si>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</si>
  <si>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</si>
  <si>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</si>
  <si>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</si>
  <si>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</si>
  <si>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</si>
  <si>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</si>
  <si>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</si>
  <si>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</si>
  <si>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</si>
  <si>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</si>
  <si>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</si>
  <si>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</si>
  <si>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</si>
  <si>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</si>
  <si>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</si>
  <si>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</si>
  <si>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</si>
  <si>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</si>
  <si>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</si>
  <si>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</si>
  <si>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</si>
  <si>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</si>
  <si>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</si>
  <si>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</si>
  <si>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</si>
  <si>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</si>
  <si>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</si>
  <si>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</si>
  <si>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</si>
  <si>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</si>
  <si>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</si>
  <si>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</si>
  <si>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</si>
  <si>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</si>
  <si>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</si>
  <si>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</si>
  <si>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</si>
  <si>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</si>
  <si>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</si>
  <si>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</si>
  <si>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</si>
  <si>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</si>
  <si>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</si>
  <si>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</si>
  <si>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</si>
  <si>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</si>
  <si>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</si>
  <si>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</si>
  <si>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</si>
  <si>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</si>
  <si>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</si>
  <si>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</si>
  <si>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</si>
  <si>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</si>
  <si>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</si>
  <si>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</si>
  <si>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</si>
  <si>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</si>
  <si>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</si>
  <si>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</si>
  <si>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</si>
  <si>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</si>
  <si>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</si>
  <si>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</si>
  <si>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</si>
  <si>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</si>
  <si>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</si>
  <si>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</si>
  <si>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</si>
  <si>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</si>
  <si>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</si>
  <si>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</si>
  <si>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</si>
  <si>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</si>
  <si>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</si>
  <si>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</si>
  <si>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</si>
  <si>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</si>
  <si>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</si>
  <si>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</si>
  <si>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</si>
  <si>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</si>
  <si>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</si>
  <si>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</si>
  <si>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</si>
  <si>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</si>
  <si>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</si>
  <si>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</si>
  <si>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</si>
  <si>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</si>
  <si>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</si>
  <si>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</si>
  <si>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</si>
  <si>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</si>
  <si>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</si>
  <si>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</si>
  <si>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</si>
  <si>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</si>
  <si>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</si>
  <si>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</si>
  <si>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</si>
  <si>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</si>
  <si>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</si>
  <si>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</si>
  <si>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</si>
  <si>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</si>
  <si>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</si>
  <si>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</si>
  <si>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</si>
  <si>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</si>
  <si>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</si>
  <si>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</si>
  <si>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</si>
  <si>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</si>
  <si>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</si>
  <si>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</si>
  <si>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</si>
  <si>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</si>
  <si>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</si>
  <si>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</si>
  <si>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</si>
  <si>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</si>
  <si>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</si>
  <si>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</si>
  <si>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</si>
  <si>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</si>
  <si>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</si>
  <si>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</si>
  <si>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</si>
  <si>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</si>
  <si>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</si>
  <si>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</si>
  <si>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</si>
  <si>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</si>
  <si>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</si>
  <si>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</si>
  <si>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</si>
  <si>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</si>
  <si>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</si>
  <si>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</si>
  <si>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</si>
  <si>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</si>
  <si>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</si>
  <si>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</si>
  <si>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</si>
  <si>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</si>
  <si>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</si>
  <si>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</si>
  <si>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</si>
  <si>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</si>
  <si>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</si>
  <si>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</si>
  <si>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</si>
  <si>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</si>
  <si>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</si>
  <si>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</si>
  <si>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</si>
  <si>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</si>
  <si>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</si>
  <si>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</si>
  <si>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</si>
  <si>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</si>
  <si>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</si>
  <si>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</si>
  <si>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</si>
  <si>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</si>
  <si>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</si>
  <si>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</si>
  <si>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</si>
  <si>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</si>
  <si>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</si>
  <si>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</si>
  <si>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</si>
  <si>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</si>
  <si>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</si>
  <si>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</si>
  <si>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</si>
  <si>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</si>
  <si>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</si>
  <si>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</si>
  <si>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</si>
  <si>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</si>
  <si>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</si>
  <si>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</si>
  <si>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</si>
  <si>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</si>
  <si>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</si>
  <si>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</si>
  <si>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</si>
  <si>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</si>
  <si>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</si>
  <si>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</si>
  <si>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</si>
  <si>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</si>
  <si>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</si>
  <si>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</si>
  <si>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</si>
  <si>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</si>
  <si>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</si>
  <si>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</si>
  <si>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</si>
  <si>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</si>
  <si>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</si>
  <si>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</si>
  <si>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</si>
  <si>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</si>
  <si>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</si>
  <si>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</si>
  <si>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</si>
  <si>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</si>
  <si>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</si>
  <si>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</si>
  <si>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</si>
  <si>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</si>
  <si>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</si>
  <si>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</si>
  <si>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</si>
  <si>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</si>
  <si>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</si>
  <si>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</si>
  <si>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</si>
  <si>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</si>
  <si>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</si>
  <si>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</si>
  <si>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</si>
  <si>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</si>
  <si>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</si>
  <si>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</si>
  <si>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</si>
  <si>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</si>
  <si>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</si>
  <si>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</si>
  <si>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</si>
  <si>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</si>
  <si>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</si>
  <si>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</si>
  <si>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</si>
  <si>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</si>
  <si>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</si>
  <si>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</si>
  <si>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</si>
  <si>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</si>
  <si>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</si>
  <si>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</si>
  <si>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</si>
  <si>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</si>
  <si>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</si>
  <si>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</si>
  <si>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</si>
  <si>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</si>
  <si>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</si>
  <si>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</si>
  <si>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</si>
  <si>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</si>
  <si>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</si>
  <si>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</si>
  <si>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</si>
  <si>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</si>
  <si>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</si>
  <si>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</si>
  <si>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</si>
  <si>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</si>
  <si>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</si>
  <si>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</si>
  <si>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</si>
  <si>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</si>
  <si>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</si>
  <si>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</si>
  <si>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</si>
  <si>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</si>
  <si>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</si>
  <si>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</si>
  <si>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</si>
  <si>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</si>
  <si>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</si>
  <si>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</si>
  <si>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</si>
  <si>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</si>
  <si>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</si>
  <si>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</si>
  <si>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</si>
  <si>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</si>
  <si>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</si>
  <si>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</si>
  <si>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</si>
  <si>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</si>
  <si>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</si>
  <si>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</si>
  <si>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</si>
  <si>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</si>
  <si>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</si>
  <si>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</si>
  <si>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</si>
  <si>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</si>
  <si>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</si>
  <si>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</si>
  <si>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</si>
  <si>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</si>
  <si>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</si>
  <si>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</si>
  <si>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</si>
  <si>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</si>
  <si>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</si>
  <si>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</si>
  <si>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</si>
  <si>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</si>
  <si>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</si>
  <si>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</si>
  <si>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</si>
  <si>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</si>
  <si>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</si>
  <si>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</si>
  <si>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</si>
  <si>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</si>
  <si>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</si>
  <si>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</si>
  <si>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</si>
  <si>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</si>
  <si>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</si>
  <si>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</si>
  <si>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</si>
  <si>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</si>
  <si>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</si>
  <si>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</si>
  <si>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</si>
  <si>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</si>
  <si>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</si>
  <si>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</si>
  <si>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</si>
  <si>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</si>
  <si>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</si>
  <si>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</si>
  <si>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</si>
  <si>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</si>
  <si>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</si>
  <si>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</si>
  <si>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</si>
  <si>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</si>
  <si>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</si>
  <si>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</si>
  <si>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</si>
  <si>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</si>
  <si>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</si>
  <si>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</si>
  <si>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</si>
  <si>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</si>
  <si>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</si>
  <si>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</si>
  <si>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</si>
  <si>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</si>
  <si>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</si>
  <si>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</si>
  <si>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</si>
  <si>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</si>
  <si>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</si>
  <si>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</si>
  <si>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</si>
  <si>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</si>
  <si>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</si>
  <si>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</si>
  <si>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</si>
  <si>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</si>
  <si>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</si>
  <si>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</si>
  <si>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</si>
  <si>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</si>
  <si>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</si>
  <si>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</si>
  <si>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</si>
  <si>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</si>
  <si>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</si>
  <si>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</si>
  <si>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</si>
  <si>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</si>
  <si>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</si>
  <si>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</si>
  <si>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</si>
  <si>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</si>
  <si>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</si>
  <si>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</si>
  <si>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</si>
  <si>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</si>
  <si>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</si>
  <si>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</si>
  <si>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</si>
  <si>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</si>
  <si>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</si>
  <si>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</si>
  <si>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</si>
  <si>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</si>
  <si>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</si>
  <si>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</si>
  <si>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</si>
  <si>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</si>
  <si>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</si>
  <si>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</si>
  <si>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</si>
  <si>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</si>
  <si>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</si>
  <si>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</si>
  <si>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</si>
  <si>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</si>
  <si>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</si>
  <si>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</si>
  <si>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</si>
  <si>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</si>
  <si>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</si>
  <si>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</si>
  <si>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</si>
  <si>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</si>
  <si>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</si>
  <si>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</si>
  <si>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</si>
  <si>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</si>
  <si>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</si>
  <si>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</si>
  <si>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</si>
  <si>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</si>
  <si>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</si>
  <si>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</si>
  <si>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</si>
  <si>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</si>
  <si>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</si>
  <si>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</si>
  <si>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</si>
  <si>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</si>
  <si>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</si>
  <si>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</si>
  <si>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</si>
  <si>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</si>
  <si>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</si>
  <si>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</si>
  <si>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</si>
  <si>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</si>
  <si>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</si>
  <si>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</si>
  <si>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</si>
  <si>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</si>
  <si>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</si>
  <si>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</si>
  <si>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</si>
  <si>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</si>
  <si>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</si>
  <si>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</si>
  <si>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</si>
  <si>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</si>
  <si>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</si>
  <si>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</si>
  <si>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</si>
  <si>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</si>
  <si>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</si>
  <si>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</si>
  <si>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</si>
  <si>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</si>
  <si>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</si>
  <si>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</si>
  <si>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</si>
  <si>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</si>
  <si>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</si>
  <si>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</si>
  <si>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</si>
  <si>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</si>
  <si>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</si>
  <si>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</si>
  <si>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</si>
  <si>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</si>
  <si>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</si>
  <si>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</si>
  <si>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</si>
  <si>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</si>
  <si>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</si>
  <si>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</si>
  <si>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</si>
  <si>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</si>
  <si>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</si>
  <si>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</si>
  <si>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</si>
  <si>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</si>
  <si>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</si>
  <si>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</si>
  <si>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</si>
  <si>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</si>
  <si>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</si>
  <si>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</si>
  <si>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</si>
  <si>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</si>
  <si>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</si>
  <si>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</si>
  <si>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</si>
  <si>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</si>
  <si>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</si>
  <si>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</si>
  <si>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</si>
  <si>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</si>
  <si>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</si>
  <si>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</si>
  <si>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</si>
  <si>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</si>
  <si>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</si>
  <si>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</si>
  <si>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</si>
  <si>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</si>
  <si>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</si>
  <si>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</si>
  <si>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</si>
  <si>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</si>
  <si>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</si>
  <si>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</si>
  <si>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</si>
  <si>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</si>
  <si>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</si>
  <si>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</si>
  <si>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</si>
  <si>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</si>
  <si>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</si>
  <si>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</si>
  <si>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</si>
  <si>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</si>
  <si>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</si>
  <si>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</si>
  <si>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</si>
  <si>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</si>
  <si>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</si>
  <si>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</si>
  <si>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</si>
  <si>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</si>
  <si>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</si>
  <si>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</si>
  <si>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</si>
  <si>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</si>
  <si>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</si>
  <si>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</si>
  <si>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</si>
  <si>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</si>
  <si>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</si>
  <si>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</si>
  <si>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</si>
  <si>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</si>
  <si>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</si>
  <si>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</si>
  <si>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</si>
  <si>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</si>
  <si>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</si>
  <si>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</si>
  <si>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</si>
  <si>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</si>
  <si>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</si>
  <si>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</si>
  <si>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</si>
  <si>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</si>
  <si>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</si>
  <si>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</si>
  <si>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</si>
  <si>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</si>
  <si>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</si>
  <si>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</si>
  <si>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</si>
  <si>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</si>
  <si>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</si>
  <si>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</si>
  <si>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</si>
  <si>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</si>
  <si>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</si>
  <si>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</si>
  <si>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</si>
  <si>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</si>
  <si>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</si>
  <si>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</si>
  <si>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</si>
  <si>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</si>
  <si>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</si>
  <si>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</si>
  <si>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</si>
  <si>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</si>
  <si>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</si>
  <si>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</si>
  <si>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</si>
  <si>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</si>
  <si>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</si>
  <si>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</si>
  <si>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</si>
  <si>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</si>
  <si>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</si>
  <si>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</si>
  <si>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</si>
  <si>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</si>
  <si>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</si>
  <si>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</si>
  <si>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</si>
  <si>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</si>
  <si>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</si>
  <si>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</si>
  <si>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</si>
  <si>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</si>
  <si>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</si>
  <si>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</si>
  <si>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</si>
  <si>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</si>
  <si>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</si>
  <si>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</si>
  <si>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</si>
  <si>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</si>
  <si>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</si>
  <si>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</si>
  <si>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</si>
  <si>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</si>
  <si>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</si>
  <si>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</si>
  <si>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</si>
  <si>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</si>
  <si>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</si>
  <si>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</si>
  <si>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</si>
  <si>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</si>
  <si>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</si>
  <si>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</si>
  <si>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</si>
  <si>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</si>
  <si>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</si>
  <si>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</si>
  <si>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</si>
  <si>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</si>
  <si>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</si>
  <si>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</si>
  <si>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</si>
  <si>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</si>
  <si>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</si>
  <si>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</si>
  <si>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</si>
  <si>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</si>
  <si>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</si>
  <si>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</si>
  <si>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</si>
  <si>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</si>
  <si>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</si>
  <si>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</si>
  <si>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</si>
  <si>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</si>
  <si>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</si>
  <si>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</si>
  <si>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</si>
  <si>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</si>
  <si>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</si>
  <si>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</si>
  <si>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</si>
  <si>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</si>
  <si>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</si>
  <si>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</si>
  <si>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</si>
  <si>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</si>
  <si>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</si>
  <si>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</si>
  <si>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</si>
  <si>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</si>
  <si>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</si>
  <si>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</si>
  <si>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</si>
  <si>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</si>
  <si>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</si>
  <si>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</si>
  <si>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</si>
  <si>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</si>
  <si>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</si>
  <si>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</si>
  <si>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</si>
  <si>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</si>
  <si>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</si>
  <si>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</si>
  <si>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</si>
  <si>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</si>
  <si>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</si>
  <si>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</si>
  <si>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</si>
  <si>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</si>
  <si>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</si>
  <si>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</si>
  <si>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</si>
  <si>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</si>
  <si>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</si>
  <si>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</si>
  <si>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</si>
  <si>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</si>
  <si>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</si>
  <si>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</si>
  <si>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</si>
  <si>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</si>
  <si>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</si>
  <si>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</si>
  <si>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</si>
  <si>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</si>
  <si>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</si>
  <si>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</si>
  <si>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</si>
  <si>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</si>
  <si>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</si>
  <si>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</si>
  <si>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</si>
  <si>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</si>
  <si>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</si>
  <si>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</si>
  <si>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</si>
  <si>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</si>
  <si>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</si>
  <si>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</si>
  <si>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</si>
  <si>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</si>
  <si>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</si>
  <si>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</si>
  <si>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</si>
  <si>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</si>
  <si>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</si>
  <si>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</si>
  <si>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</si>
  <si>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</si>
  <si>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</si>
  <si>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</si>
  <si>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</si>
  <si>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</si>
  <si>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</si>
  <si>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</si>
  <si>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</si>
  <si>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</si>
  <si>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</si>
  <si>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</si>
  <si>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</si>
  <si>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</si>
  <si>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</si>
  <si>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</si>
  <si>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</si>
  <si>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</si>
  <si>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</si>
  <si>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</si>
  <si>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</si>
  <si>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</si>
  <si>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</si>
  <si>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</si>
  <si>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</si>
  <si>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</si>
  <si>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</si>
  <si>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</si>
  <si>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</si>
  <si>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</si>
  <si>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</si>
  <si>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</si>
  <si>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</si>
  <si>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</si>
  <si>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</si>
  <si>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</si>
  <si>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</si>
  <si>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</si>
  <si>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</si>
  <si>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</si>
  <si>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</si>
  <si>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</si>
  <si>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</si>
  <si>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</si>
  <si>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</si>
  <si>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</si>
  <si>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</si>
  <si>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</si>
  <si>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</si>
  <si>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</si>
  <si>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</si>
  <si>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</si>
  <si>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</si>
  <si>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</si>
  <si>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</si>
  <si>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</si>
  <si>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</si>
  <si>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</si>
  <si>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</si>
  <si>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</si>
  <si>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</si>
  <si>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</si>
  <si>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</si>
  <si>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</si>
  <si>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</si>
  <si>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</si>
  <si>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</si>
  <si>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</si>
  <si>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</si>
  <si>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</si>
  <si>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</si>
  <si>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</si>
  <si>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</si>
  <si>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</si>
  <si>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</si>
  <si>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</si>
  <si>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</si>
  <si>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</si>
  <si>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</si>
  <si>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</si>
  <si>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</si>
  <si>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</si>
  <si>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</si>
  <si>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</si>
  <si>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</si>
  <si>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</si>
  <si>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</si>
  <si>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</si>
  <si>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</si>
  <si>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</si>
  <si>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</si>
  <si>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</si>
  <si>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</si>
  <si>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</si>
  <si>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</si>
  <si>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</si>
  <si>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</si>
  <si>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</si>
  <si>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</si>
  <si>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</si>
  <si>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</si>
  <si>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</si>
  <si>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</si>
  <si>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</si>
  <si>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</si>
  <si>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</si>
  <si>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</si>
  <si>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</si>
  <si>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</si>
  <si>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</si>
  <si>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</si>
  <si>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</si>
  <si>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</si>
  <si>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</si>
  <si>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</si>
  <si>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</si>
  <si>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</si>
  <si>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</si>
  <si>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</si>
  <si>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</si>
  <si>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</si>
  <si>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</si>
  <si>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</si>
  <si>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</si>
  <si>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</si>
  <si>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</si>
  <si>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</si>
  <si>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</si>
  <si>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</si>
  <si>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</si>
  <si>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</si>
  <si>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</si>
  <si>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</si>
  <si>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</si>
  <si>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</si>
  <si>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</si>
  <si>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</si>
  <si>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</si>
  <si>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</si>
  <si>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</si>
  <si>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</si>
  <si>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</si>
  <si>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</si>
  <si>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</si>
  <si>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</si>
  <si>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</si>
  <si>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</si>
  <si>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</si>
  <si>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</si>
  <si>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</si>
  <si>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</si>
  <si>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</si>
  <si>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</si>
  <si>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</si>
  <si>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</si>
  <si>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</si>
  <si>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</si>
  <si>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</si>
  <si>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</si>
  <si>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</si>
  <si>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</si>
  <si>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</si>
  <si>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</si>
  <si>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</si>
  <si>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</si>
  <si>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</si>
  <si>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</si>
  <si>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</si>
  <si>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</si>
  <si>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</si>
  <si>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</si>
  <si>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</si>
  <si>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</si>
  <si>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</si>
  <si>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</si>
  <si>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</si>
  <si>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</si>
  <si>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</si>
  <si>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</si>
  <si>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</si>
  <si>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</si>
  <si>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</si>
  <si>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</si>
  <si>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</si>
  <si>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</si>
  <si>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</si>
  <si>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</si>
  <si>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</si>
  <si>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</si>
  <si>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</si>
  <si>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</si>
  <si>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</si>
  <si>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</si>
  <si>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</si>
  <si>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</si>
  <si>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</si>
  <si>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</si>
  <si>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</si>
  <si>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</si>
  <si>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</si>
  <si>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</si>
  <si>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</si>
  <si>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</si>
  <si>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</si>
  <si>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</si>
  <si>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</si>
  <si>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</si>
  <si>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</si>
  <si>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</si>
  <si>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</si>
  <si>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</si>
  <si>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</si>
  <si>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</si>
  <si>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</si>
  <si>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</si>
  <si>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</si>
  <si>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</si>
  <si>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</si>
  <si>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</si>
  <si>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</si>
  <si>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</si>
  <si>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</si>
  <si>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</si>
  <si>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</si>
  <si>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</si>
  <si>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</si>
  <si>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</si>
  <si>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</si>
  <si>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</si>
  <si>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</si>
  <si>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</si>
  <si>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</si>
  <si>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</si>
  <si>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</si>
  <si>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</si>
  <si>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</si>
  <si>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</si>
  <si>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</si>
  <si>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</si>
  <si>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</si>
  <si>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</si>
  <si>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</si>
  <si>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</si>
  <si>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</si>
  <si>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</si>
  <si>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</si>
  <si>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</si>
  <si>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</si>
  <si>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</si>
  <si>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</si>
  <si>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</si>
  <si>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</si>
  <si>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</si>
  <si>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</si>
  <si>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</si>
  <si>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</si>
  <si>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</si>
  <si>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</si>
  <si>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</si>
  <si>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</si>
  <si>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</si>
  <si>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</si>
  <si>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</si>
  <si>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</si>
  <si>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</si>
  <si>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</si>
  <si>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</si>
  <si>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</si>
  <si>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</si>
  <si>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</si>
  <si>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</si>
  <si>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</si>
  <si>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</si>
  <si>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</si>
  <si>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</si>
  <si>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</si>
  <si>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</si>
  <si>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</si>
  <si>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</si>
  <si>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</si>
  <si>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</si>
  <si>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</si>
  <si>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</si>
  <si>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</si>
  <si>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</si>
  <si>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</si>
  <si>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</si>
  <si>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</si>
  <si>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</si>
  <si>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</si>
  <si>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</si>
  <si>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</si>
  <si>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</si>
  <si>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</si>
  <si>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</si>
  <si>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</si>
  <si>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</si>
  <si>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</si>
  <si>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</si>
  <si>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</si>
  <si>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</si>
  <si>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</si>
  <si>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</si>
  <si>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</si>
  <si>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</si>
  <si>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</si>
  <si>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</si>
  <si>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</si>
  <si>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</si>
  <si>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</si>
  <si>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</si>
  <si>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</si>
  <si>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</si>
  <si>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</si>
  <si>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</si>
  <si>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</si>
  <si>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</si>
  <si>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</si>
  <si>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</si>
  <si>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</si>
  <si>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</si>
  <si>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</si>
  <si>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</si>
  <si>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</si>
  <si>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</si>
  <si>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</si>
  <si>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</si>
  <si>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</si>
  <si>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</si>
  <si>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</si>
  <si>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</si>
  <si>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</si>
  <si>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</si>
  <si>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</si>
  <si>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</si>
  <si>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</si>
  <si>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</si>
  <si>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</si>
  <si>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</si>
  <si>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</si>
  <si>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</si>
  <si>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</si>
  <si>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</si>
  <si>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</si>
  <si>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</si>
  <si>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</si>
  <si>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</si>
  <si>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</si>
  <si>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</si>
  <si>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</si>
  <si>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</si>
  <si>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</si>
  <si>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</si>
  <si>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</si>
  <si>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</si>
  <si>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</si>
  <si>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</si>
  <si>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</si>
  <si>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</si>
  <si>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</si>
  <si>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</si>
  <si>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</si>
  <si>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</si>
  <si>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</si>
  <si>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</si>
  <si>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</si>
  <si>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</si>
  <si>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</si>
  <si>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</si>
  <si>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</si>
  <si>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</si>
  <si>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</si>
  <si>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</si>
  <si>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</si>
  <si>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</si>
  <si>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</si>
  <si>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</si>
  <si>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</si>
  <si>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</si>
  <si>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</si>
  <si>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</si>
  <si>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</si>
  <si>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</si>
  <si>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</si>
  <si>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</si>
  <si>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</si>
  <si>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</si>
  <si>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</si>
  <si>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</si>
  <si>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</si>
  <si>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</si>
  <si>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</si>
  <si>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</si>
  <si>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</si>
  <si>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</si>
  <si>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</si>
  <si>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</si>
  <si>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</si>
  <si>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</si>
  <si>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</si>
  <si>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</si>
  <si>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</si>
  <si>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</si>
  <si>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</si>
  <si>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</si>
  <si>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</si>
  <si>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</si>
  <si>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</si>
  <si>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</si>
  <si>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</si>
  <si>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</si>
  <si>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</si>
  <si>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</si>
  <si>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</si>
  <si>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</si>
  <si>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</si>
  <si>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</si>
  <si>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</si>
  <si>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</si>
  <si>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</si>
  <si>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</si>
  <si>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</si>
  <si>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</si>
  <si>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</si>
  <si>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</si>
  <si>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</si>
  <si>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</si>
  <si>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</si>
  <si>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</si>
  <si>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</si>
  <si>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</si>
  <si>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</si>
  <si>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</si>
  <si>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</si>
  <si>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</si>
  <si>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</si>
  <si>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</si>
  <si>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</si>
  <si>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</si>
  <si>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</si>
  <si>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</si>
  <si>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</si>
  <si>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</si>
  <si>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</si>
  <si>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</si>
  <si>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</si>
  <si>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</si>
  <si>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</si>
  <si>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</si>
  <si>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</si>
  <si>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</si>
  <si>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</si>
  <si>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</si>
  <si>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</si>
  <si>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</si>
  <si>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</si>
  <si>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</si>
  <si>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</si>
  <si>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</si>
  <si>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</si>
  <si>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</si>
  <si>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</si>
  <si>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</si>
  <si>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</si>
  <si>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</si>
  <si>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</si>
  <si>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</si>
  <si>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</si>
  <si>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</si>
  <si>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</si>
  <si>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</si>
  <si>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</si>
  <si>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</si>
  <si>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</si>
  <si>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</si>
  <si>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</si>
  <si>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</si>
  <si>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</si>
  <si>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</si>
  <si>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</si>
  <si>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</si>
  <si>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</si>
  <si>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</si>
  <si>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</si>
  <si>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</si>
  <si>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</si>
  <si>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</si>
  <si>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</si>
  <si>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</si>
  <si>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</si>
  <si>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</si>
  <si>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</si>
  <si>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</si>
  <si>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</si>
  <si>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</si>
  <si>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</si>
  <si>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</si>
  <si>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</si>
  <si>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</si>
  <si>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</si>
  <si>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</si>
  <si>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</si>
  <si>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</si>
  <si>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</si>
  <si>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</si>
  <si>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</si>
  <si>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</si>
  <si>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</si>
  <si>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</si>
  <si>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</si>
  <si>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</si>
  <si>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</si>
  <si>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</si>
  <si>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</si>
  <si>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</si>
  <si>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</si>
  <si>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</si>
  <si>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</si>
  <si>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</si>
  <si>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</si>
  <si>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</si>
  <si>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</si>
  <si>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</si>
  <si>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</si>
  <si>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</si>
  <si>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</si>
  <si>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</si>
  <si>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</si>
  <si>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</si>
  <si>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</si>
  <si>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</si>
  <si>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</si>
  <si>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</si>
  <si>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</si>
  <si>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</si>
  <si>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</si>
  <si>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</si>
  <si>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</si>
  <si>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</si>
  <si>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</si>
  <si>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</si>
  <si>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</si>
  <si>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</si>
  <si>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</si>
  <si>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</si>
  <si>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</si>
  <si>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</si>
  <si>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</si>
  <si>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</si>
  <si>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</si>
  <si>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</si>
  <si>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</si>
  <si>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</si>
  <si>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</si>
  <si>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</si>
  <si>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</si>
  <si>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</si>
  <si>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</si>
  <si>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</si>
  <si>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</si>
  <si>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</si>
  <si>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</si>
  <si>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</si>
  <si>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</si>
  <si>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</si>
  <si>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</si>
  <si>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</si>
  <si>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</si>
  <si>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</si>
  <si>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</si>
  <si>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</si>
  <si>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</si>
  <si>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</si>
  <si>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</si>
  <si>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</si>
  <si>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</si>
  <si>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</si>
  <si>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</si>
  <si>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</si>
  <si>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</si>
  <si>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</si>
  <si>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</si>
  <si>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</si>
  <si>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</si>
  <si>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</si>
  <si>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</si>
  <si>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</si>
  <si>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</si>
  <si>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</si>
  <si>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</si>
  <si>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</si>
  <si>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</si>
  <si>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</si>
  <si>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</si>
  <si>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</si>
  <si>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</si>
  <si>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</si>
  <si>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</si>
  <si>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</si>
  <si>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</si>
  <si>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</si>
  <si>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</si>
  <si>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</si>
  <si>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</si>
  <si>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</si>
  <si>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</si>
  <si>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</si>
  <si>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</si>
  <si>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</si>
  <si>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</si>
  <si>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</si>
  <si>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</si>
  <si>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</si>
  <si>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</si>
  <si>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</si>
  <si>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</si>
  <si>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</si>
  <si>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</si>
  <si>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</si>
  <si>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</si>
  <si>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</si>
  <si>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</si>
  <si>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</si>
  <si>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</si>
  <si>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</si>
  <si>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</si>
  <si>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</si>
  <si>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</si>
  <si>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</si>
  <si>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</si>
  <si>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</si>
  <si>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</si>
  <si>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</si>
  <si>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</si>
  <si>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</si>
  <si>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</si>
  <si>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</si>
  <si>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</si>
  <si>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</si>
  <si>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</si>
  <si>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</si>
  <si>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</si>
  <si>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</si>
  <si>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</si>
  <si>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</si>
  <si>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</si>
  <si>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</si>
  <si>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</si>
  <si>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</si>
  <si>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</si>
  <si>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</si>
  <si>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</si>
  <si>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</si>
  <si>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</si>
  <si>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</si>
  <si>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</si>
  <si>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</si>
  <si>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</si>
  <si>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</si>
  <si>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</si>
  <si>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</si>
  <si>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</si>
  <si>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</si>
  <si>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</si>
  <si>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</si>
  <si>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</si>
  <si>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</si>
  <si>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</si>
  <si>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</si>
  <si>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</si>
  <si>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</si>
  <si>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</si>
  <si>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</si>
  <si>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</si>
  <si>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</si>
  <si>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</si>
  <si>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</si>
  <si>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</si>
  <si>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</si>
  <si>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</si>
  <si>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</si>
  <si>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</si>
  <si>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</si>
  <si>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</si>
  <si>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</si>
  <si>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</si>
  <si>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</si>
  <si>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</si>
  <si>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</si>
  <si>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</si>
  <si>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</si>
  <si>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</si>
  <si>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</si>
  <si>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</si>
  <si>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</si>
  <si>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</si>
  <si>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</si>
  <si>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</si>
  <si>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</si>
  <si>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</si>
  <si>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</si>
  <si>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</si>
  <si>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</si>
  <si>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</si>
  <si>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</si>
  <si>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</si>
  <si>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</si>
  <si>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</si>
  <si>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</si>
  <si>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</si>
  <si>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</si>
  <si>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</si>
  <si>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</si>
  <si>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</si>
  <si>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</si>
  <si>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</si>
  <si>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</si>
  <si>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</si>
  <si>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</si>
  <si>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</si>
  <si>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</si>
  <si>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</si>
  <si>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</si>
  <si>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</si>
  <si>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</si>
  <si>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</si>
  <si>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</si>
  <si>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</si>
  <si>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</si>
  <si>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</si>
  <si>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</si>
  <si>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</si>
  <si>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</si>
  <si>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</si>
  <si>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</si>
  <si>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</si>
  <si>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</si>
  <si>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</si>
  <si>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</si>
  <si>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</si>
  <si>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</si>
  <si>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</si>
  <si>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</si>
  <si>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</si>
  <si>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</si>
  <si>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</si>
  <si>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</si>
  <si>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</si>
  <si>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</si>
  <si>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</si>
  <si>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</si>
  <si>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</si>
  <si>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</si>
  <si>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</si>
  <si>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</si>
  <si>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</si>
  <si>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</si>
  <si>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</si>
  <si>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</si>
  <si>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</si>
  <si>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</si>
  <si>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</si>
  <si>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</si>
  <si>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</si>
  <si>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</si>
  <si>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</si>
  <si>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</si>
  <si>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</si>
  <si>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</si>
  <si>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</si>
  <si>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</si>
  <si>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</si>
  <si>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</si>
  <si>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</si>
  <si>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</si>
  <si>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</si>
  <si>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</si>
  <si>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</si>
  <si>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</si>
  <si>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</si>
  <si>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</si>
  <si>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</si>
  <si>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</si>
  <si>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</si>
  <si>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</si>
  <si>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</si>
  <si>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</si>
  <si>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</si>
  <si>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</si>
  <si>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</si>
  <si>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</si>
  <si>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</si>
  <si>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</si>
  <si>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</si>
  <si>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</si>
  <si>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</si>
  <si>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</si>
  <si>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</si>
  <si>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</si>
  <si>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</si>
  <si>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</si>
  <si>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</si>
  <si>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</si>
  <si>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</si>
  <si>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</si>
  <si>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</si>
  <si>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</si>
  <si>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</si>
  <si>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</si>
  <si>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</si>
  <si>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</si>
  <si>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</si>
  <si>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</si>
  <si>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</si>
  <si>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</si>
  <si>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</si>
  <si>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</si>
  <si>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</si>
  <si>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</si>
  <si>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</si>
  <si>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</si>
  <si>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</si>
  <si>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</si>
  <si>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</si>
  <si>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</si>
  <si>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</si>
  <si>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</si>
  <si>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</si>
  <si>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</si>
  <si>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</si>
  <si>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</si>
  <si>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</si>
  <si>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</si>
  <si>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</si>
  <si>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</si>
  <si>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</si>
  <si>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</si>
  <si>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</si>
  <si>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</si>
  <si>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</si>
  <si>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</si>
  <si>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</si>
  <si>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</si>
  <si>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</si>
  <si>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</si>
  <si>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</si>
  <si>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</si>
  <si>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</si>
  <si>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</si>
  <si>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</si>
  <si>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</si>
  <si>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</si>
  <si>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</si>
  <si>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</si>
  <si>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</si>
  <si>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</si>
  <si>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</si>
  <si>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</si>
  <si>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</si>
  <si>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</si>
  <si>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</si>
  <si>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</si>
  <si>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</si>
  <si>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</si>
  <si>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</si>
  <si>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</si>
  <si>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</si>
  <si>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</si>
  <si>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</si>
  <si>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</si>
  <si>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</si>
  <si>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</si>
  <si>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</si>
  <si>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</si>
  <si>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</si>
  <si>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</si>
  <si>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</si>
  <si>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</si>
  <si>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</si>
  <si>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</si>
  <si>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</si>
  <si>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</si>
  <si>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</si>
  <si>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</si>
  <si>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</si>
  <si>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</si>
  <si>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</si>
  <si>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</si>
  <si>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</si>
  <si>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</si>
  <si>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</si>
  <si>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</si>
  <si>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</si>
  <si>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</si>
  <si>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</si>
  <si>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</si>
  <si>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</si>
  <si>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</si>
  <si>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</si>
  <si>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</si>
  <si>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</si>
  <si>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</si>
  <si>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</si>
  <si>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</si>
  <si>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</si>
  <si>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</si>
  <si>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</si>
  <si>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</si>
  <si>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</si>
  <si>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</si>
  <si>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</si>
  <si>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</si>
  <si>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</si>
  <si>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</si>
  <si>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</si>
  <si>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</si>
  <si>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</si>
  <si>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</si>
  <si>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</si>
  <si>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</si>
  <si>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</si>
  <si>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</si>
  <si>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</si>
  <si>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</si>
  <si>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</si>
  <si>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</si>
  <si>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</si>
  <si>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</si>
  <si>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</si>
  <si>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</si>
  <si>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</si>
  <si>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</si>
  <si>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</si>
  <si>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</si>
  <si>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</si>
  <si>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</si>
  <si>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</si>
  <si>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</si>
  <si>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</si>
  <si>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</si>
  <si>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</si>
  <si>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</si>
  <si>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</si>
  <si>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</si>
  <si>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</si>
  <si>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</si>
  <si>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</si>
  <si>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</si>
  <si>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</si>
  <si>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</si>
  <si>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</si>
  <si>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</si>
  <si>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</si>
  <si>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</si>
  <si>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</si>
  <si>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</si>
  <si>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</si>
  <si>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</si>
  <si>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</si>
  <si>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</si>
  <si>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</si>
  <si>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</si>
  <si>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</si>
  <si>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</si>
  <si>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</si>
  <si>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</si>
  <si>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</si>
  <si>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</si>
  <si>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</si>
  <si>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</si>
  <si>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</si>
  <si>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</si>
  <si>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</si>
  <si>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</si>
  <si>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</si>
  <si>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</si>
  <si>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</si>
  <si>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</si>
  <si>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</si>
  <si>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</si>
  <si>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</si>
  <si>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</si>
  <si>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</si>
  <si>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</si>
  <si>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</si>
  <si>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</si>
  <si>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</si>
  <si>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</si>
  <si>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</si>
  <si>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</si>
  <si>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</si>
  <si>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</si>
  <si>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</si>
  <si>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</si>
  <si>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</si>
  <si>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</si>
  <si>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</si>
  <si>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</si>
  <si>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</si>
  <si>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</si>
  <si>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</si>
  <si>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</si>
  <si>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</si>
  <si>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</si>
  <si>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</si>
  <si>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</si>
  <si>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</si>
  <si>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</si>
  <si>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</si>
  <si>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</si>
  <si>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</si>
  <si>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</si>
  <si>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</si>
  <si>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</si>
  <si>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</si>
  <si>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</si>
  <si>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</si>
  <si>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</si>
  <si>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</si>
  <si>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</si>
  <si>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</si>
  <si>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</si>
  <si>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</si>
  <si>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</si>
  <si>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</si>
  <si>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</si>
  <si>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</si>
  <si>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</si>
  <si>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</si>
  <si>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</si>
  <si>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</si>
  <si>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</si>
  <si>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</si>
  <si>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</si>
  <si>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</si>
  <si>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</si>
  <si>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</si>
  <si>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</si>
  <si>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</si>
  <si>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</si>
  <si>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</si>
  <si>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</si>
  <si>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</si>
  <si>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</si>
  <si>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</si>
  <si>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</si>
  <si>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</si>
  <si>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</si>
  <si>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</si>
  <si>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</si>
  <si>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</si>
  <si>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</si>
  <si>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</si>
  <si>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</si>
  <si>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</si>
  <si>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</si>
  <si>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</si>
  <si>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</si>
  <si>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</si>
  <si>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</si>
  <si>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</si>
  <si>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</si>
  <si>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</si>
  <si>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</si>
  <si>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</si>
  <si>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</si>
  <si>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</si>
  <si>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</si>
  <si>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</si>
  <si>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</si>
  <si>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</si>
  <si>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</si>
  <si>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</si>
  <si>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</si>
  <si>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</si>
  <si>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</si>
  <si>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</si>
  <si>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</si>
  <si>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</si>
  <si>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</si>
  <si>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</si>
  <si>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</si>
  <si>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</si>
  <si>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</si>
  <si>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</si>
  <si>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</si>
  <si>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</si>
  <si>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</si>
  <si>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</si>
  <si>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</si>
  <si>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</si>
  <si>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</si>
  <si>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</si>
  <si>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</si>
  <si>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</si>
  <si>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</si>
  <si>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</si>
  <si>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</si>
  <si>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</si>
  <si>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</si>
  <si>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</si>
  <si>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</si>
  <si>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</si>
  <si>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</si>
  <si>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</si>
  <si>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</si>
  <si>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</si>
  <si>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</si>
  <si>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</si>
  <si>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</si>
  <si>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</si>
  <si>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</si>
  <si>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</si>
  <si>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</si>
  <si>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</si>
  <si>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</si>
  <si>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</si>
  <si>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</si>
  <si>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</si>
  <si>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</si>
  <si>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</si>
  <si>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</si>
  <si>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</si>
  <si>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</si>
  <si>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</si>
  <si>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</si>
  <si>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</si>
  <si>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</si>
  <si>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</si>
  <si>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</si>
  <si>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</si>
  <si>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</si>
  <si>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</si>
  <si>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</si>
  <si>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</si>
  <si>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</si>
  <si>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</si>
  <si>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</si>
  <si>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</si>
  <si>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</si>
  <si>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</si>
  <si>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</si>
  <si>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</si>
  <si>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</si>
  <si>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</si>
  <si>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</si>
  <si>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</si>
  <si>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</si>
  <si>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</si>
  <si>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</si>
  <si>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</si>
  <si>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</si>
  <si>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</si>
  <si>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</si>
  <si>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</si>
  <si>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</si>
  <si>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</si>
  <si>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</si>
  <si>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</si>
  <si>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</si>
  <si>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</si>
  <si>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</si>
  <si>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</si>
  <si>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</si>
  <si>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</si>
  <si>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</si>
  <si>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</si>
  <si>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</si>
  <si>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</si>
  <si>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</si>
  <si>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</si>
  <si>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</si>
  <si>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</si>
  <si>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</si>
  <si>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</si>
  <si>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</si>
  <si>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</si>
  <si>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</si>
  <si>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</si>
  <si>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</si>
  <si>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</si>
  <si>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</si>
  <si>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</si>
  <si>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</si>
  <si>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</si>
  <si>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</si>
  <si>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</si>
  <si>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</si>
  <si>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</si>
  <si>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</si>
  <si>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</si>
  <si>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</si>
  <si>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</si>
  <si>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</si>
  <si>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</si>
  <si>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</si>
  <si>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</si>
  <si>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</si>
  <si>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</si>
  <si>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</si>
  <si>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</si>
  <si>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</si>
  <si>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</si>
  <si>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</si>
  <si>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</si>
  <si>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</si>
  <si>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</si>
  <si>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</si>
  <si>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</si>
  <si>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</si>
  <si>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</si>
  <si>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</si>
  <si>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</si>
  <si>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</si>
  <si>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</si>
  <si>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</si>
  <si>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</si>
  <si>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</si>
  <si>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</si>
  <si>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</si>
  <si>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</si>
  <si>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</si>
  <si>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</si>
  <si>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</si>
  <si>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</si>
  <si>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</si>
  <si>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</si>
  <si>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</si>
  <si>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</si>
  <si>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</si>
  <si>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</si>
  <si>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</si>
  <si>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</si>
  <si>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</si>
  <si>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</si>
  <si>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</si>
  <si>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</si>
  <si>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</si>
  <si>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</si>
  <si>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</si>
  <si>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</si>
  <si>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</si>
  <si>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</si>
  <si>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</si>
  <si>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</si>
  <si>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</si>
  <si>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</si>
  <si>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</si>
  <si>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</si>
  <si>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</si>
  <si>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</si>
  <si>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</si>
  <si>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</si>
  <si>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</si>
  <si>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</si>
  <si>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</si>
  <si>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</si>
  <si>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</si>
  <si>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</si>
  <si>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</si>
  <si>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</si>
  <si>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</si>
  <si>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</si>
  <si>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</si>
  <si>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</si>
  <si>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</si>
  <si>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</si>
  <si>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</si>
  <si>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</si>
  <si>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</si>
  <si>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</si>
  <si>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</si>
  <si>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</si>
  <si>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</si>
  <si>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</si>
  <si>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</si>
  <si>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</si>
  <si>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</si>
  <si>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</si>
  <si>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</si>
  <si>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</si>
  <si>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</si>
  <si>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</si>
  <si>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</si>
  <si>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</si>
  <si>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</si>
  <si>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</si>
  <si>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</si>
  <si>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</si>
  <si>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</si>
  <si>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</si>
  <si>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</si>
  <si>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</si>
  <si>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</si>
  <si>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</si>
  <si>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</si>
  <si>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</si>
  <si>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</si>
  <si>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</si>
  <si>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</si>
  <si>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</si>
  <si>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</si>
  <si>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</si>
  <si>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</si>
  <si>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</si>
  <si>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</si>
  <si>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</si>
  <si>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</si>
  <si>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</si>
  <si>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</si>
  <si>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</si>
  <si>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</si>
  <si>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</si>
  <si>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</si>
  <si>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</si>
  <si>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</si>
  <si>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</si>
  <si>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</si>
  <si>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</si>
  <si>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</si>
  <si>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</si>
  <si>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</si>
  <si>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</si>
  <si>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</si>
  <si>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</si>
  <si>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</si>
  <si>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</si>
  <si>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</si>
  <si>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</si>
  <si>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</si>
  <si>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</si>
  <si>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</si>
  <si>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</si>
  <si>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</si>
  <si>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</si>
  <si>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</si>
  <si>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</si>
  <si>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</si>
  <si>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</si>
  <si>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</si>
  <si>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</si>
  <si>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</si>
  <si>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</si>
  <si>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</si>
  <si>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</si>
  <si>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</si>
  <si>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</si>
  <si>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</si>
  <si>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</si>
  <si>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</si>
  <si>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</si>
  <si>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</si>
  <si>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</si>
  <si>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</si>
  <si>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</si>
  <si>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</si>
  <si>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</si>
  <si>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</si>
  <si>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</si>
  <si>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</si>
  <si>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</si>
  <si>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</si>
  <si>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</si>
  <si>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</si>
  <si>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</si>
  <si>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</si>
  <si>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</si>
  <si>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</si>
  <si>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</si>
  <si>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</si>
  <si>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</si>
  <si>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</si>
  <si>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</si>
  <si>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</si>
  <si>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</si>
  <si>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</si>
  <si>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</si>
  <si>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</si>
  <si>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</si>
  <si>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</si>
  <si>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</si>
  <si>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</si>
  <si>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</si>
  <si>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</si>
  <si>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</si>
  <si>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</si>
  <si>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</si>
  <si>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</si>
  <si>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</si>
  <si>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</si>
  <si>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</si>
  <si>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</si>
  <si>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</si>
  <si>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</si>
  <si>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</si>
  <si>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</si>
  <si>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</si>
  <si>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</si>
  <si>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</si>
  <si>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</si>
  <si>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</si>
  <si>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</si>
  <si>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</si>
  <si>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</si>
  <si>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</si>
  <si>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</si>
  <si>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</si>
  <si>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</si>
  <si>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</si>
  <si>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</si>
  <si>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</si>
  <si>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</si>
  <si>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</si>
  <si>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</si>
  <si>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</si>
  <si>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</si>
  <si>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</si>
  <si>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</si>
  <si>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</si>
  <si>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</si>
  <si>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</si>
  <si>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</si>
  <si>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</si>
  <si>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</si>
  <si>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</si>
  <si>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</si>
  <si>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</si>
  <si>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</si>
  <si>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</si>
  <si>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</si>
  <si>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</si>
  <si>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</si>
  <si>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</si>
  <si>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</si>
  <si>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</si>
  <si>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</si>
  <si>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</si>
  <si>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</si>
  <si>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</si>
  <si>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</si>
  <si>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</si>
  <si>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</si>
  <si>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</si>
  <si>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</si>
  <si>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</si>
  <si>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</si>
  <si>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</si>
  <si>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</si>
  <si>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</si>
  <si>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</si>
  <si>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</si>
  <si>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</si>
  <si>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</si>
  <si>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</si>
  <si>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</si>
  <si>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</si>
  <si>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</si>
  <si>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</si>
  <si>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</si>
  <si>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</si>
  <si>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</si>
  <si>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</si>
  <si>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</si>
  <si>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</si>
  <si>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</si>
  <si>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</si>
  <si>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</si>
  <si>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</si>
  <si>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</si>
  <si>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</si>
  <si>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</si>
  <si>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</si>
  <si>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</si>
  <si>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</si>
  <si>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</si>
  <si>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</si>
  <si>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</si>
  <si>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</si>
  <si>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</si>
  <si>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</si>
  <si>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</si>
  <si>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</si>
  <si>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</si>
  <si>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</si>
  <si>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</si>
  <si>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</si>
  <si>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</si>
  <si>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</si>
  <si>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</si>
  <si>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</si>
  <si>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</si>
  <si>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</si>
  <si>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</si>
  <si>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</si>
  <si>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</si>
  <si>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</si>
  <si>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</si>
  <si>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</si>
  <si>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</si>
  <si>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</si>
  <si>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</si>
  <si>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</si>
  <si>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</si>
  <si>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</si>
  <si>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</si>
  <si>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</si>
  <si>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</si>
  <si>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</si>
  <si>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</si>
  <si>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</si>
  <si>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</si>
  <si>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</si>
  <si>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</si>
  <si>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</si>
  <si>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</si>
  <si>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</si>
  <si>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</si>
  <si>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</si>
  <si>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</si>
  <si>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</si>
  <si>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</si>
  <si>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</si>
  <si>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</si>
  <si>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</si>
  <si>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</si>
  <si>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</si>
  <si>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</si>
  <si>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</si>
  <si>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</si>
  <si>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</si>
  <si>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</si>
  <si>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</si>
  <si>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</si>
  <si>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</si>
  <si>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</si>
  <si>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</si>
  <si>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</si>
  <si>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</si>
  <si>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</si>
  <si>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</si>
  <si>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</si>
  <si>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</si>
  <si>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</si>
  <si>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</si>
  <si>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</si>
  <si>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</si>
  <si>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</si>
  <si>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</si>
  <si>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</si>
  <si>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</si>
  <si>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</si>
  <si>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</si>
  <si>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</si>
  <si>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</si>
  <si>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</si>
  <si>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</si>
  <si>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</si>
  <si>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</si>
  <si>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</si>
  <si>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</si>
  <si>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</si>
  <si>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</si>
  <si>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</si>
  <si>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</si>
  <si>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</si>
  <si>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</si>
  <si>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</si>
  <si>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</si>
  <si>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</si>
  <si>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</si>
  <si>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</si>
  <si>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</si>
  <si>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</si>
  <si>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</si>
  <si>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</si>
  <si>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</si>
  <si>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</si>
  <si>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</si>
  <si>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</si>
  <si>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</si>
  <si>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</si>
  <si>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</si>
  <si>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</si>
  <si>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</si>
  <si>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</si>
  <si>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</si>
  <si>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</si>
  <si>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</si>
  <si>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</si>
  <si>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</si>
  <si>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</si>
  <si>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</si>
  <si>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</si>
  <si>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</si>
  <si>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</si>
  <si>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</si>
  <si>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</si>
  <si>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</si>
  <si>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</si>
  <si>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</si>
  <si>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</si>
  <si>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</si>
  <si>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</si>
  <si>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</si>
  <si>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</si>
  <si>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</si>
  <si>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</si>
  <si>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</si>
  <si>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</si>
  <si>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</si>
  <si>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</si>
  <si>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</si>
  <si>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</si>
  <si>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</si>
  <si>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</si>
  <si>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</si>
  <si>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</si>
  <si>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</si>
  <si>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</si>
  <si>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</si>
  <si>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</si>
  <si>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</si>
  <si>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</si>
  <si>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</si>
  <si>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</si>
  <si>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</si>
  <si>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</si>
  <si>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</si>
  <si>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</si>
  <si>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</si>
  <si>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</si>
  <si>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</si>
  <si>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</si>
  <si>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</si>
  <si>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</si>
  <si>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</si>
  <si>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</si>
  <si>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</si>
  <si>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</si>
  <si>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</si>
  <si>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</si>
  <si>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</si>
  <si>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</si>
  <si>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</si>
  <si>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</si>
  <si>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</si>
  <si>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</si>
  <si>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</si>
  <si>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</si>
  <si>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</si>
  <si>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</si>
  <si>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</si>
  <si>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</si>
  <si>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</si>
  <si>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</si>
  <si>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</si>
  <si>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</si>
  <si>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</si>
  <si>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</si>
  <si>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</si>
  <si>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</si>
  <si>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</si>
  <si>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</si>
  <si>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</si>
  <si>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</si>
  <si>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</si>
  <si>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</si>
  <si>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</si>
  <si>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</si>
  <si>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</si>
  <si>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</si>
  <si>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</si>
  <si>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</si>
  <si>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</si>
  <si>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</si>
  <si>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</si>
  <si>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</si>
  <si>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</si>
  <si>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</si>
  <si>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</si>
  <si>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</si>
  <si>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</si>
  <si>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</si>
  <si>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</si>
  <si>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</si>
  <si>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</si>
  <si>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</si>
  <si>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</si>
  <si>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</si>
  <si>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</si>
  <si>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</si>
  <si>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</si>
  <si>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</si>
  <si>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</si>
  <si>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</si>
  <si>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</si>
  <si>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</si>
  <si>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</si>
  <si>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</si>
  <si>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</si>
  <si>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</si>
  <si>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</si>
  <si>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</si>
  <si>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</si>
  <si>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</si>
  <si>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</si>
  <si>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</si>
  <si>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</si>
  <si>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</si>
  <si>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</si>
  <si>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</si>
  <si>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</si>
  <si>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</si>
  <si>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</si>
  <si>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</si>
  <si>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</si>
  <si>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</si>
  <si>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</si>
  <si>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</si>
  <si>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</si>
  <si>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</si>
  <si>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</si>
  <si>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</si>
  <si>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</si>
  <si>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</si>
  <si>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</si>
  <si>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</si>
  <si>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</si>
  <si>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</si>
  <si>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</si>
  <si>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</si>
  <si>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</si>
  <si>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</si>
  <si>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</si>
  <si>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</si>
  <si>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</si>
  <si>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</si>
  <si>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</si>
  <si>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</si>
  <si>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</si>
  <si>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</si>
  <si>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</si>
  <si>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</si>
  <si>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</si>
  <si>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</si>
  <si>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</si>
  <si>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</si>
  <si>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</si>
  <si>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</si>
  <si>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</si>
  <si>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</si>
  <si>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</si>
  <si>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</si>
  <si>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</si>
  <si>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</si>
  <si>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</si>
  <si>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</si>
  <si>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</si>
  <si>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</si>
  <si>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</si>
  <si>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</si>
  <si>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</si>
  <si>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</si>
  <si>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</si>
  <si>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</si>
  <si>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</si>
  <si>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</si>
  <si>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</si>
  <si>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</si>
  <si>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</si>
  <si>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</si>
  <si>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</si>
  <si>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</si>
  <si>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</si>
  <si>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</si>
  <si>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</si>
  <si>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</si>
  <si>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</si>
  <si>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</si>
  <si>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</si>
  <si>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</si>
  <si>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</si>
  <si>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</si>
  <si>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</si>
  <si>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</si>
  <si>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</si>
  <si>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</si>
  <si>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</si>
  <si>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</si>
  <si>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</si>
  <si>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</si>
  <si>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</si>
  <si>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</si>
  <si>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</si>
  <si>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</si>
  <si>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</si>
  <si>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</si>
  <si>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</si>
  <si>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</si>
  <si>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</si>
  <si>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</si>
  <si>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</si>
  <si>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</si>
  <si>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</si>
  <si>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</si>
  <si>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</si>
  <si>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</si>
  <si>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</si>
  <si>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</si>
  <si>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</si>
  <si>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</si>
  <si>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</si>
  <si>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</si>
  <si>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</si>
  <si>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</si>
  <si>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</si>
  <si>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</si>
  <si>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</si>
  <si>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</si>
  <si>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</si>
  <si>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</si>
  <si>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</si>
  <si>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</si>
  <si>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</si>
  <si>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</si>
  <si>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</si>
  <si>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</si>
  <si>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</si>
  <si>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</si>
  <si>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</si>
  <si>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</si>
  <si>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</si>
  <si>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</si>
  <si>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</si>
  <si>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</si>
  <si>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</si>
  <si>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</si>
  <si>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</si>
  <si>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</si>
  <si>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</si>
  <si>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</si>
  <si>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</si>
  <si>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</si>
  <si>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</si>
  <si>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</si>
  <si>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</si>
  <si>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</si>
  <si>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</si>
  <si>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</si>
  <si>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</si>
  <si>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</si>
  <si>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</si>
  <si>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</si>
  <si>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</si>
  <si>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</si>
  <si>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</si>
  <si>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</si>
  <si>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</si>
  <si>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</si>
  <si>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</si>
  <si>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</si>
  <si>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</si>
  <si>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</si>
  <si>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</si>
  <si>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</si>
  <si>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</si>
  <si>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</si>
  <si>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</si>
  <si>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</si>
  <si>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</si>
  <si>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</si>
  <si>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</si>
  <si>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</si>
  <si>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</si>
  <si>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</si>
  <si>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</si>
  <si>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</si>
  <si>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</si>
  <si>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</si>
  <si>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</si>
  <si>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</si>
  <si>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</si>
  <si>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</si>
  <si>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</si>
  <si>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</si>
  <si>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</si>
  <si>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</si>
  <si>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</si>
  <si>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</si>
  <si>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</si>
  <si>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</si>
  <si>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</si>
  <si>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</si>
  <si>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</si>
  <si>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</si>
  <si>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</si>
  <si>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</si>
  <si>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</si>
  <si>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</si>
  <si>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</si>
  <si>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</si>
  <si>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</si>
  <si>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</si>
  <si>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</si>
  <si>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</si>
  <si>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</si>
  <si>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</si>
  <si>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</si>
  <si>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</si>
  <si>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</si>
  <si>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</si>
  <si>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</si>
  <si>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</si>
  <si>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</si>
  <si>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</si>
  <si>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</si>
  <si>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</si>
  <si>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</si>
  <si>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</si>
  <si>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</si>
  <si>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</si>
  <si>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</si>
  <si>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</si>
  <si>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</si>
  <si>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</si>
  <si>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</si>
  <si>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</si>
  <si>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</si>
  <si>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</si>
  <si>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</si>
  <si>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</si>
  <si>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</si>
  <si>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</si>
  <si>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</si>
  <si>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</si>
  <si>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</si>
  <si>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</si>
  <si>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</si>
  <si>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</si>
  <si>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</si>
  <si>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</si>
  <si>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</si>
  <si>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</si>
  <si>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</si>
  <si>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</si>
  <si>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</si>
  <si>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</si>
  <si>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</si>
  <si>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</si>
  <si>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</si>
  <si>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</si>
  <si>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</si>
  <si>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</si>
  <si>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</si>
  <si>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</si>
  <si>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</si>
  <si>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</si>
  <si>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</si>
  <si>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</si>
  <si>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</si>
  <si>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</si>
  <si>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</si>
  <si>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</si>
  <si>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</si>
  <si>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</si>
  <si>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</si>
  <si>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</si>
  <si>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</si>
  <si>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</si>
  <si>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</si>
  <si>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</si>
  <si>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</si>
  <si>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</si>
  <si>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</si>
  <si>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</si>
  <si>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</si>
  <si>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</si>
  <si>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</si>
  <si>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</si>
  <si>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</si>
  <si>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</si>
  <si>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</si>
  <si>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</si>
  <si>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</si>
  <si>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</si>
  <si>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</si>
  <si>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</si>
  <si>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</si>
  <si>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</si>
  <si>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</si>
  <si>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</si>
  <si>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</si>
  <si>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</si>
  <si>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</si>
  <si>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</si>
  <si>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</si>
  <si>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</si>
  <si>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</si>
  <si>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</si>
  <si>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</si>
  <si>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</si>
  <si>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</si>
  <si>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</si>
  <si>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</si>
  <si>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</si>
  <si>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</si>
  <si>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</si>
  <si>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</si>
  <si>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</si>
  <si>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</si>
  <si>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</si>
  <si>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</si>
  <si>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</si>
  <si>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</si>
  <si>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</si>
  <si>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</si>
  <si>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</si>
  <si>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</si>
  <si>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</si>
  <si>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</si>
  <si>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</si>
  <si>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</si>
  <si>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</si>
  <si>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</si>
  <si>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</si>
  <si>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</si>
  <si>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</si>
  <si>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</si>
  <si>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</si>
  <si>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</si>
  <si>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</si>
  <si>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</si>
  <si>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</si>
  <si>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</si>
  <si>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</si>
  <si>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</si>
  <si>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</si>
  <si>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</si>
  <si>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</si>
  <si>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</si>
  <si>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</si>
  <si>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</si>
  <si>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</si>
  <si>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</si>
  <si>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</si>
  <si>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</si>
  <si>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</si>
  <si>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</si>
  <si>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</si>
  <si>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</si>
  <si>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</si>
  <si>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</si>
  <si>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</si>
  <si>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</si>
  <si>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</si>
  <si>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</si>
  <si>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</si>
  <si>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</si>
  <si>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</si>
  <si>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</si>
  <si>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</si>
  <si>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</si>
  <si>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</si>
  <si>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</si>
  <si>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</si>
  <si>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</si>
  <si>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</si>
  <si>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</si>
  <si>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</si>
  <si>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</si>
  <si>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</si>
  <si>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</si>
  <si>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</si>
  <si>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</si>
  <si>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</si>
  <si>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</si>
  <si>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</si>
  <si>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</si>
  <si>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</si>
  <si>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</si>
  <si>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</si>
  <si>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</si>
  <si>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</si>
  <si>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</si>
  <si>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</si>
  <si>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</si>
  <si>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</si>
  <si>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</si>
  <si>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</si>
  <si>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</si>
  <si>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</si>
  <si>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</si>
  <si>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</si>
  <si>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</si>
  <si>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</si>
  <si>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</si>
  <si>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</si>
  <si>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</si>
  <si>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</si>
  <si>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</si>
  <si>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</si>
  <si>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</si>
  <si>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</si>
  <si>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</si>
  <si>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</si>
  <si>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</si>
  <si>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</si>
  <si>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</si>
  <si>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</si>
  <si>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</si>
  <si>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</si>
  <si>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</si>
  <si>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</si>
  <si>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</si>
  <si>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</si>
  <si>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</si>
  <si>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</si>
  <si>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</si>
  <si>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</si>
  <si>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</si>
  <si>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</si>
  <si>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</si>
  <si>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</si>
  <si>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</si>
  <si>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</si>
  <si>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</si>
  <si>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</si>
  <si>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</si>
  <si>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</si>
  <si>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</si>
  <si>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</si>
  <si>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</si>
  <si>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</si>
  <si>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</si>
  <si>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</si>
  <si>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</si>
  <si>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</si>
  <si>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</si>
  <si>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</si>
  <si>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</si>
  <si>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</si>
  <si>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</si>
  <si>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</si>
  <si>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</si>
  <si>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</si>
  <si>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</si>
  <si>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</si>
  <si>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</si>
  <si>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</si>
  <si>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</si>
  <si>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</si>
  <si>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</si>
  <si>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</si>
  <si>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</si>
  <si>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</si>
  <si>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</si>
  <si>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</si>
  <si>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</si>
  <si>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</si>
  <si>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</si>
  <si>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</si>
  <si>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</si>
  <si>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</si>
  <si>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</si>
  <si>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</si>
  <si>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</si>
  <si>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</si>
  <si>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</si>
  <si>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</si>
  <si>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</si>
  <si>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</si>
  <si>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</si>
  <si>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</si>
  <si>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</si>
  <si>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</si>
  <si>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</si>
  <si>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</si>
  <si>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</si>
  <si>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</si>
  <si>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</si>
  <si>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</si>
  <si>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</si>
  <si>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</si>
  <si>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</si>
  <si>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</si>
  <si>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</si>
  <si>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</si>
  <si>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</si>
  <si>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</si>
  <si>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</si>
  <si>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</si>
  <si>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</si>
  <si>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</si>
  <si>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</si>
  <si>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</si>
  <si>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</si>
  <si>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</si>
  <si>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</si>
  <si>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</si>
  <si>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</si>
  <si>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</si>
  <si>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</si>
  <si>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</si>
  <si>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</si>
  <si>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</si>
  <si>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</si>
  <si>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</si>
  <si>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</si>
  <si>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</si>
  <si>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</si>
  <si>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</si>
  <si>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</si>
  <si>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</si>
  <si>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</si>
  <si>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</si>
  <si>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</si>
  <si>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</si>
  <si>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</si>
  <si>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</si>
  <si>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</si>
  <si>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</si>
  <si>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</si>
  <si>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</si>
  <si>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</si>
  <si>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</si>
  <si>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</si>
  <si>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</si>
  <si>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</si>
  <si>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</si>
  <si>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</si>
  <si>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</si>
  <si>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</si>
  <si>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</si>
  <si>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</si>
  <si>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</si>
  <si>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</si>
  <si>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</si>
  <si>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</si>
  <si>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</si>
  <si>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</si>
  <si>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</si>
  <si>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</si>
  <si>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</si>
  <si>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</si>
  <si>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</si>
  <si>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</si>
  <si>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</si>
  <si>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</si>
  <si>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</si>
  <si>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</si>
  <si>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</si>
  <si>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</si>
  <si>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</si>
  <si>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</si>
  <si>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</si>
  <si>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</si>
  <si>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</si>
  <si>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</si>
  <si>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</si>
  <si>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</si>
  <si>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</si>
  <si>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</si>
  <si>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</si>
  <si>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</si>
  <si>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</si>
  <si>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</si>
  <si>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</si>
  <si>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</si>
  <si>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</si>
  <si>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</si>
  <si>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</si>
  <si>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</si>
  <si>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</si>
  <si>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</si>
  <si>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</si>
  <si>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</si>
  <si>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</si>
  <si>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</si>
  <si>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</si>
  <si>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</si>
  <si>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</si>
  <si>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</si>
  <si>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</si>
  <si>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</si>
  <si>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</si>
  <si>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</si>
  <si>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</si>
  <si>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</si>
  <si>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</si>
  <si>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</si>
  <si>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</si>
  <si>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</si>
  <si>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</si>
  <si>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</si>
  <si>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</si>
  <si>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</si>
  <si>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</si>
  <si>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</si>
  <si>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</si>
  <si>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</si>
  <si>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</si>
  <si>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</si>
  <si>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</si>
  <si>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</si>
  <si>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</si>
  <si>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</si>
  <si>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</si>
  <si>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</si>
  <si>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</si>
  <si>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</si>
  <si>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</si>
  <si>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</si>
  <si>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</si>
  <si>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</si>
  <si>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</si>
  <si>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</si>
  <si>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</si>
  <si>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</si>
  <si>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</si>
  <si>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</si>
  <si>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</si>
  <si>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</si>
  <si>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</si>
  <si>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</si>
  <si>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</si>
  <si>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</si>
  <si>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</si>
  <si>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</si>
  <si>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</si>
  <si>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</si>
  <si>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</si>
  <si>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</si>
  <si>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</si>
  <si>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</si>
  <si>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</si>
  <si>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</si>
  <si>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</si>
  <si>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</si>
  <si>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</si>
  <si>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</si>
  <si>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</si>
  <si>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</si>
  <si>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</si>
  <si>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</si>
  <si>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</si>
  <si>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</si>
  <si>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</si>
  <si>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</si>
  <si>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</si>
  <si>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</si>
  <si>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</si>
  <si>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</si>
  <si>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</si>
  <si>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</si>
  <si>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</si>
  <si>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</si>
  <si>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</si>
  <si>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</si>
  <si>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</si>
  <si>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</si>
  <si>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</si>
  <si>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</si>
  <si>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</si>
  <si>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</si>
  <si>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</si>
  <si>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</si>
  <si>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</si>
  <si>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</si>
  <si>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</si>
  <si>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</si>
  <si>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</si>
  <si>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</si>
  <si>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</si>
  <si>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</si>
  <si>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</si>
  <si>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</si>
  <si>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</si>
  <si>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</si>
  <si>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</si>
  <si>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</si>
  <si>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</si>
  <si>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</si>
  <si>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</si>
  <si>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</si>
  <si>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</si>
  <si>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</si>
  <si>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</si>
  <si>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</si>
  <si>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</si>
  <si>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</si>
  <si>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</si>
  <si>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</si>
  <si>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</si>
  <si>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</si>
  <si>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</si>
  <si>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</si>
  <si>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</si>
  <si>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</si>
  <si>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</si>
  <si>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</si>
  <si>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</si>
  <si>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</si>
  <si>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</si>
  <si>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</si>
  <si>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</si>
  <si>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</si>
  <si>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</si>
  <si>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</si>
  <si>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</si>
  <si>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</si>
  <si>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</si>
  <si>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</si>
  <si>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</si>
  <si>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</si>
  <si>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</si>
  <si>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</si>
  <si>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</si>
  <si>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</si>
  <si>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</si>
  <si>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</si>
  <si>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</si>
  <si>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</si>
  <si>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</si>
  <si>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</si>
  <si>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</si>
  <si>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</si>
  <si>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</si>
  <si>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</si>
  <si>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</si>
  <si>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</si>
  <si>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</si>
  <si>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</si>
  <si>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</si>
  <si>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</si>
  <si>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</si>
  <si>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</si>
  <si>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</si>
  <si>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</si>
  <si>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</si>
  <si>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</si>
  <si>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</si>
  <si>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</si>
  <si>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</si>
  <si>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</si>
  <si>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</si>
  <si>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</si>
  <si>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</si>
  <si>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</si>
  <si>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</si>
  <si>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</si>
  <si>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</si>
  <si>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</si>
  <si>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</si>
  <si>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</si>
  <si>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</si>
  <si>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</si>
  <si>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</si>
  <si>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</si>
  <si>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</si>
  <si>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</si>
  <si>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</si>
  <si>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</si>
  <si>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</si>
  <si>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</si>
  <si>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</si>
  <si>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</si>
  <si>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</si>
  <si>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</si>
  <si>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</si>
  <si>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</si>
  <si>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</si>
  <si>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</si>
  <si>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</si>
  <si>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</si>
  <si>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</si>
  <si>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</si>
  <si>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</si>
  <si>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</si>
  <si>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</si>
  <si>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</si>
  <si>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</si>
  <si>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</si>
  <si>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</si>
  <si>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</si>
  <si>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</si>
  <si>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</si>
  <si>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</si>
  <si>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</si>
  <si>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</si>
  <si>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</si>
  <si>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</si>
  <si>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</si>
  <si>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</si>
  <si>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</si>
  <si>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</si>
  <si>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</si>
  <si>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</si>
  <si>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</si>
  <si>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</si>
  <si>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</si>
  <si>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</si>
  <si>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</si>
  <si>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</si>
  <si>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</si>
  <si>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</si>
  <si>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</si>
  <si>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</si>
  <si>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</si>
  <si>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</si>
  <si>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</si>
  <si>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</si>
  <si>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</si>
  <si>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</si>
  <si>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</si>
  <si>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</si>
  <si>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</si>
  <si>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</si>
  <si>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</si>
  <si>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</si>
  <si>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</si>
  <si>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</si>
  <si>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</si>
  <si>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</si>
  <si>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</si>
  <si>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</si>
  <si>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</si>
  <si>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</si>
  <si>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</si>
  <si>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</si>
  <si>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</si>
  <si>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</si>
  <si>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</si>
  <si>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</si>
  <si>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</si>
  <si>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</si>
  <si>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</si>
  <si>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</si>
  <si>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</si>
  <si>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</si>
  <si>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</si>
  <si>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</si>
  <si>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</si>
  <si>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</si>
  <si>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</si>
  <si>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</si>
  <si>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</si>
  <si>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</si>
  <si>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</si>
  <si>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</si>
  <si>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</si>
  <si>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</si>
  <si>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</si>
  <si>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</si>
  <si>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</si>
  <si>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</si>
  <si>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</si>
  <si>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</si>
  <si>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</si>
  <si>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</si>
  <si>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</si>
  <si>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</si>
  <si>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</si>
  <si>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</si>
  <si>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</si>
  <si>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</si>
  <si>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</si>
  <si>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</si>
  <si>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</si>
  <si>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</si>
  <si>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</si>
  <si>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</si>
  <si>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</si>
  <si>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</si>
  <si>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</si>
  <si>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</si>
  <si>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</si>
  <si>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</si>
  <si>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</si>
  <si>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</si>
  <si>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</si>
  <si>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</si>
  <si>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</si>
  <si>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</si>
  <si>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</si>
  <si>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</si>
  <si>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</si>
  <si>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</si>
  <si>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</si>
  <si>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</si>
  <si>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</si>
  <si>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</si>
  <si>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</si>
  <si>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</si>
  <si>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</si>
  <si>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</si>
  <si>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</si>
  <si>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</si>
  <si>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</si>
  <si>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</si>
  <si>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</si>
  <si>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</si>
  <si>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</si>
  <si>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</si>
  <si>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</si>
  <si>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</si>
  <si>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</si>
  <si>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</si>
  <si>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</si>
  <si>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</si>
  <si>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</si>
  <si>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</si>
  <si>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</si>
  <si>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</si>
  <si>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</si>
  <si>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</si>
  <si>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</si>
  <si>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</si>
  <si>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</si>
  <si>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</si>
  <si>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</si>
  <si>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</si>
  <si>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</si>
  <si>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</si>
  <si>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</si>
  <si>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</si>
  <si>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</si>
  <si>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</si>
  <si>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</si>
  <si>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</si>
  <si>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</si>
  <si>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</si>
  <si>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</si>
  <si>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</si>
  <si>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</si>
  <si>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</si>
  <si>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</si>
  <si>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</si>
  <si>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</si>
  <si>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</si>
  <si>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</si>
  <si>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</si>
  <si>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</si>
  <si>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</si>
  <si>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</si>
  <si>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</si>
  <si>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</si>
  <si>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</si>
  <si>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</si>
  <si>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</si>
  <si>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</si>
  <si>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</si>
  <si>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</si>
  <si>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</si>
  <si>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</si>
  <si>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</si>
  <si>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</si>
  <si>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</si>
  <si>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</si>
  <si>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</si>
  <si>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</si>
  <si>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</si>
  <si>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</si>
  <si>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</si>
  <si>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</si>
  <si>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</si>
  <si>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</si>
  <si>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</si>
  <si>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</si>
  <si>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</si>
  <si>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</si>
  <si>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</si>
  <si>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</si>
  <si>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</si>
  <si>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</si>
  <si>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</si>
  <si>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</si>
  <si>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</si>
  <si>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</si>
  <si>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</si>
  <si>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</si>
  <si>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</si>
  <si>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</si>
  <si>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</si>
  <si>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</si>
  <si>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</si>
  <si>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</si>
  <si>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</si>
  <si>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</si>
  <si>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</si>
  <si>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</si>
  <si>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</si>
  <si>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</si>
  <si>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</si>
  <si>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</si>
  <si>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</si>
  <si>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</si>
  <si>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</si>
  <si>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</si>
  <si>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</si>
  <si>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</si>
  <si>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</si>
  <si>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</si>
  <si>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</si>
  <si>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</si>
  <si>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</si>
  <si>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</si>
  <si>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</si>
  <si>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</si>
  <si>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</si>
  <si>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</si>
  <si>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</si>
  <si>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</si>
  <si>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</si>
  <si>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</si>
  <si>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</si>
  <si>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</si>
  <si>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</si>
  <si>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</si>
  <si>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</si>
  <si>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</si>
  <si>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</si>
  <si>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</si>
  <si>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</si>
  <si>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</si>
  <si>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</si>
  <si>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</si>
  <si>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</si>
  <si>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</si>
  <si>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</si>
  <si>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</si>
  <si>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</si>
  <si>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</si>
  <si>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</si>
  <si>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</si>
  <si>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</si>
  <si>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</si>
  <si>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</si>
  <si>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</si>
  <si>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</si>
  <si>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</si>
  <si>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</si>
  <si>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</si>
  <si>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</si>
  <si>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</si>
  <si>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</si>
  <si>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</si>
  <si>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</si>
  <si>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</si>
  <si>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</si>
  <si>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</si>
  <si>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</si>
  <si>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</si>
  <si>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</si>
  <si>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</si>
  <si>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</si>
  <si>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</si>
  <si>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</si>
  <si>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</si>
  <si>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</si>
  <si>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</si>
  <si>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</si>
  <si>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</si>
  <si>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</si>
  <si>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</si>
  <si>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</si>
  <si>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</si>
  <si>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</si>
  <si>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</si>
  <si>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</si>
  <si>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</si>
  <si>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</si>
  <si>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</si>
  <si>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</si>
  <si>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</si>
  <si>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</si>
  <si>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</si>
  <si>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</si>
  <si>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</si>
  <si>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</si>
  <si>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</si>
  <si>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</si>
  <si>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</si>
  <si>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</si>
  <si>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</si>
  <si>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</si>
  <si>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</si>
  <si>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</si>
  <si>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</si>
  <si>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</si>
  <si>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</si>
  <si>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</si>
  <si>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</si>
  <si>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</si>
  <si>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</si>
  <si>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</si>
  <si>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</si>
  <si>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</si>
  <si>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</si>
  <si>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</si>
  <si>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</si>
  <si>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</si>
  <si>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</si>
  <si>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</si>
  <si>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</si>
  <si>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</si>
  <si>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</si>
  <si>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</si>
  <si>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</si>
  <si>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</si>
  <si>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</si>
  <si>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</si>
  <si>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</si>
  <si>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</si>
  <si>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</si>
  <si>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</si>
  <si>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</si>
  <si>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</si>
  <si>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</si>
  <si>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</si>
  <si>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</si>
  <si>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</si>
  <si>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</si>
  <si>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</si>
  <si>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</si>
  <si>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</si>
  <si>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</si>
  <si>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</si>
  <si>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</si>
  <si>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</si>
  <si>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</si>
  <si>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</si>
  <si>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</si>
  <si>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</si>
  <si>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</si>
  <si>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</si>
  <si>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</si>
  <si>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</si>
  <si>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</si>
  <si>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</si>
  <si>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</si>
  <si>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</si>
  <si>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</si>
  <si>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</si>
  <si>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</si>
  <si>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</si>
  <si>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</si>
  <si>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</si>
  <si>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</si>
  <si>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</si>
  <si>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</si>
  <si>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</si>
  <si>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</si>
  <si>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</si>
  <si>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</si>
  <si>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</si>
  <si>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</si>
  <si>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</si>
  <si>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</si>
  <si>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</si>
  <si>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</si>
  <si>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</si>
  <si>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</si>
  <si>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</si>
  <si>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</si>
  <si>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</si>
  <si>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</si>
  <si>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</si>
  <si>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</si>
  <si>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</si>
  <si>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</si>
  <si>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</si>
  <si>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</si>
  <si>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</si>
  <si>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</si>
  <si>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</si>
  <si>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</si>
  <si>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</si>
  <si>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</si>
  <si>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</si>
  <si>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</si>
  <si>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</si>
  <si>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</si>
  <si>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</si>
  <si>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</si>
  <si>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</si>
  <si>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</si>
  <si>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</si>
  <si>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</si>
  <si>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</si>
  <si>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</si>
  <si>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</si>
  <si>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</si>
  <si>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</si>
  <si>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</si>
  <si>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</si>
  <si>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</si>
  <si>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</si>
  <si>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</si>
  <si>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</si>
  <si>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</si>
  <si>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</si>
  <si>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</si>
  <si>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</si>
  <si>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</si>
  <si>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</si>
  <si>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</si>
  <si>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</si>
  <si>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</si>
  <si>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</si>
  <si>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</si>
  <si>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</si>
  <si>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</si>
  <si>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</si>
  <si>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</si>
  <si>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</si>
  <si>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</si>
  <si>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</si>
  <si>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</si>
  <si>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</si>
  <si>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</si>
  <si>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</si>
  <si>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</si>
  <si>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</si>
  <si>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</si>
  <si>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</si>
  <si>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</si>
  <si>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</si>
  <si>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</si>
  <si>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</si>
  <si>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</si>
  <si>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</si>
  <si>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</si>
  <si>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</si>
  <si>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</si>
  <si>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</si>
  <si>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</si>
  <si>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</si>
  <si>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</si>
  <si>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</si>
  <si>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</si>
  <si>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</si>
  <si>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</si>
  <si>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</si>
  <si>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</si>
  <si>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</si>
  <si>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</si>
  <si>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</si>
  <si>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</si>
  <si>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</si>
  <si>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</si>
  <si>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</si>
  <si>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</si>
  <si>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</si>
  <si>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</si>
  <si>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</si>
  <si>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</si>
  <si>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</si>
  <si>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</si>
  <si>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</si>
  <si>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</si>
  <si>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</si>
  <si>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</si>
  <si>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</si>
  <si>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</si>
  <si>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</si>
  <si>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</si>
  <si>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</si>
  <si>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</si>
  <si>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</si>
  <si>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</si>
  <si>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</si>
  <si>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</si>
  <si>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</si>
  <si>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</si>
  <si>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</si>
  <si>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</si>
  <si>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</si>
  <si>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</si>
  <si>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</si>
  <si>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</si>
  <si>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</si>
  <si>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</si>
  <si>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</si>
  <si>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</si>
  <si>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</si>
  <si>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</si>
  <si>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</si>
  <si>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</si>
  <si>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</si>
  <si>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</si>
  <si>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</si>
  <si>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</si>
  <si>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</si>
  <si>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</si>
  <si>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</si>
  <si>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</si>
  <si>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</si>
  <si>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</si>
  <si>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</si>
  <si>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</si>
  <si>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</si>
  <si>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</si>
  <si>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</si>
  <si>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</si>
  <si>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</si>
  <si>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</si>
  <si>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</si>
  <si>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</si>
  <si>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</si>
  <si>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</si>
  <si>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</si>
  <si>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</si>
  <si>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</si>
  <si>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</si>
  <si>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</si>
  <si>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</si>
  <si>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</si>
  <si>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</si>
  <si>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</si>
  <si>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</si>
  <si>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</si>
  <si>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</si>
  <si>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</si>
  <si>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</si>
  <si>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</si>
  <si>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</si>
  <si>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</si>
  <si>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</si>
  <si>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</si>
  <si>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</si>
  <si>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</si>
  <si>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</si>
  <si>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</si>
  <si>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</si>
  <si>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</si>
  <si>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</si>
  <si>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</si>
  <si>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</si>
  <si>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</si>
  <si>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</si>
  <si>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</si>
  <si>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</si>
  <si>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</si>
  <si>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</si>
  <si>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</si>
  <si>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</si>
  <si>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</si>
  <si>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</si>
  <si>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</si>
  <si>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</si>
  <si>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</si>
  <si>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</si>
  <si>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</si>
  <si>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</si>
  <si>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</si>
  <si>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</si>
  <si>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</si>
  <si>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</si>
  <si>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</si>
  <si>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</si>
  <si>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</si>
  <si>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</si>
  <si>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</si>
  <si>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</si>
  <si>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</si>
  <si>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</si>
  <si>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</si>
  <si>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</si>
  <si>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</si>
  <si>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</si>
  <si>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</si>
  <si>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</si>
  <si>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</si>
  <si>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</si>
  <si>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</si>
  <si>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</si>
  <si>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</si>
  <si>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</si>
  <si>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</si>
  <si>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</si>
  <si>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</si>
  <si>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</si>
  <si>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</si>
  <si>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</si>
  <si>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</si>
  <si>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</si>
  <si>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</si>
  <si>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</si>
  <si>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</si>
  <si>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</si>
  <si>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</si>
  <si>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</si>
  <si>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</si>
  <si>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</si>
  <si>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</si>
  <si>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</si>
  <si>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</si>
  <si>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</si>
  <si>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</si>
  <si>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</si>
  <si>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</si>
  <si>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</si>
  <si>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</si>
  <si>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</si>
  <si>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</si>
  <si>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</si>
  <si>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</si>
  <si>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</si>
  <si>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</si>
  <si>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</si>
  <si>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</si>
  <si>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</si>
  <si>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</si>
  <si>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</si>
  <si>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</si>
  <si>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</si>
  <si>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</si>
  <si>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</si>
  <si>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</si>
  <si>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</si>
  <si>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</si>
  <si>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</si>
  <si>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</si>
  <si>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</si>
  <si>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</si>
  <si>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</si>
  <si>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</si>
  <si>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</si>
  <si>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</si>
  <si>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</si>
  <si>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</si>
  <si>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</si>
  <si>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</si>
  <si>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</si>
  <si>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</si>
  <si>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</si>
  <si>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</si>
  <si>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</si>
  <si>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</si>
  <si>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</si>
  <si>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</si>
  <si>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</si>
  <si>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</si>
  <si>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</si>
  <si>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</si>
  <si>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</si>
  <si>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</si>
  <si>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</si>
  <si>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</si>
  <si>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</si>
  <si>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</si>
  <si>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</si>
  <si>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</si>
  <si>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</si>
  <si>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</si>
  <si>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</si>
  <si>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</si>
  <si>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</si>
  <si>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</si>
  <si>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</si>
  <si>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</si>
  <si>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</si>
  <si>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</si>
  <si>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</si>
  <si>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</si>
  <si>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</si>
  <si>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</si>
  <si>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</si>
  <si>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</si>
  <si>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</si>
  <si>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</si>
  <si>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</si>
  <si>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</si>
  <si>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</si>
  <si>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</si>
  <si>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</si>
  <si>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</si>
  <si>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</si>
  <si>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</si>
  <si>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</si>
  <si>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</si>
  <si>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</si>
  <si>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</si>
  <si>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</si>
  <si>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</si>
  <si>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</si>
  <si>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</si>
  <si>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</si>
  <si>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</si>
  <si>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</si>
  <si>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</si>
  <si>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</si>
  <si>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</si>
  <si>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</si>
  <si>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</si>
  <si>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</si>
  <si>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</si>
  <si>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</si>
  <si>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</si>
  <si>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</si>
  <si>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</si>
  <si>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</si>
  <si>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</si>
  <si>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</si>
  <si>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</si>
  <si>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</si>
  <si>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</si>
  <si>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</si>
  <si>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</si>
  <si>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</si>
  <si>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</si>
  <si>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</si>
  <si>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</si>
  <si>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</si>
  <si>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</si>
  <si>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</si>
  <si>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</si>
  <si>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</si>
  <si>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</si>
  <si>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</si>
  <si>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</si>
  <si>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</si>
  <si>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</si>
  <si>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</si>
  <si>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</si>
  <si>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</si>
  <si>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</si>
  <si>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</si>
  <si>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</si>
  <si>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</si>
  <si>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</si>
  <si>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</si>
  <si>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</si>
  <si>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</si>
  <si>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</si>
  <si>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</si>
  <si>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</si>
  <si>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</si>
  <si>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</si>
  <si>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</si>
  <si>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</si>
  <si>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</si>
  <si>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</si>
  <si>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</si>
  <si>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</si>
  <si>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</si>
  <si>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</si>
  <si>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</si>
  <si>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</si>
  <si>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</si>
  <si>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</si>
  <si>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</si>
  <si>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</si>
  <si>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</si>
  <si>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</si>
  <si>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</si>
  <si>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</si>
  <si>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</si>
  <si>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</si>
  <si>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</si>
  <si>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</si>
  <si>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</si>
  <si>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</si>
  <si>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</si>
  <si>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</si>
  <si>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</si>
  <si>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</si>
  <si>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</si>
  <si>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</si>
  <si>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</si>
  <si>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</si>
  <si>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</si>
  <si>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</si>
  <si>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</si>
  <si>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</si>
  <si>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</si>
  <si>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</si>
  <si>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</si>
  <si>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</si>
  <si>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</si>
  <si>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</si>
  <si>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</si>
  <si>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</si>
  <si>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</si>
  <si>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</si>
  <si>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</si>
  <si>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</si>
  <si>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</si>
  <si>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</si>
  <si>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</si>
  <si>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</si>
  <si>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</si>
  <si>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</si>
  <si>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</si>
  <si>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</si>
  <si>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</si>
  <si>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</si>
  <si>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</si>
  <si>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</si>
  <si>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</si>
  <si>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</si>
  <si>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</si>
  <si>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</si>
  <si>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</si>
  <si>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</si>
  <si>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</si>
  <si>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</si>
  <si>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</si>
  <si>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</si>
  <si>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</si>
  <si>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</si>
  <si>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</si>
  <si>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</si>
  <si>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</si>
  <si>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</si>
  <si>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</si>
  <si>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</si>
  <si>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</si>
  <si>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</si>
  <si>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</si>
  <si>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</si>
  <si>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</si>
  <si>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</si>
  <si>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</si>
  <si>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</si>
  <si>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</si>
  <si>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</si>
  <si>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</si>
  <si>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</si>
  <si>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</si>
  <si>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</si>
  <si>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</si>
  <si>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</si>
  <si>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</si>
  <si>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</si>
  <si>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</si>
  <si>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</si>
  <si>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</si>
  <si>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</si>
  <si>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</si>
  <si>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</si>
  <si>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</si>
  <si>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</si>
  <si>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</si>
  <si>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</si>
  <si>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</si>
  <si>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</si>
  <si>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</si>
  <si>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</si>
  <si>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</si>
  <si>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</si>
  <si>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</si>
  <si>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</si>
  <si>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</si>
  <si>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</si>
  <si>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</si>
  <si>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</si>
  <si>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</si>
  <si>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</si>
  <si>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</si>
  <si>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</si>
  <si>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</si>
  <si>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</si>
  <si>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</si>
  <si>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</si>
  <si>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</si>
  <si>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</si>
  <si>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</si>
  <si>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</si>
  <si>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</si>
  <si>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</si>
  <si>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</si>
  <si>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</si>
  <si>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</si>
  <si>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</si>
  <si>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</si>
  <si>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</si>
  <si>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</si>
  <si>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</si>
  <si>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</si>
  <si>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</si>
  <si>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</si>
  <si>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</si>
  <si>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</si>
  <si>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</si>
  <si>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</si>
  <si>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</si>
  <si>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</si>
  <si>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</si>
  <si>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</si>
  <si>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</si>
  <si>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</si>
  <si>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</si>
  <si>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</si>
  <si>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</si>
  <si>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</si>
  <si>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</si>
  <si>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</si>
  <si>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</si>
  <si>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</si>
  <si>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</si>
  <si>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</si>
  <si>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</si>
  <si>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</si>
  <si>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</si>
  <si>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</si>
  <si>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</si>
  <si>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</si>
  <si>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</si>
  <si>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</si>
  <si>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</si>
  <si>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</si>
  <si>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</si>
  <si>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</si>
  <si>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</si>
  <si>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</si>
  <si>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</si>
  <si>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</si>
  <si>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</si>
  <si>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</si>
  <si>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</si>
  <si>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</si>
  <si>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</si>
  <si>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</si>
  <si>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</si>
  <si>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</si>
  <si>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</si>
  <si>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</si>
  <si>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</si>
  <si>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</si>
  <si>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</si>
  <si>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</si>
  <si>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</si>
  <si>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</si>
  <si>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</si>
  <si>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</si>
  <si>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</si>
  <si>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</si>
  <si>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</si>
  <si>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</si>
  <si>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</si>
  <si>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</si>
  <si>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</si>
  <si>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</si>
  <si>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</si>
  <si>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</si>
  <si>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</si>
  <si>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</si>
  <si>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</si>
  <si>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</si>
  <si>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</si>
  <si>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</si>
  <si>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</si>
  <si>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</si>
  <si>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</si>
  <si>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</si>
  <si>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</si>
  <si>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</si>
  <si>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</si>
  <si>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</si>
  <si>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</si>
  <si>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</si>
  <si>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</si>
  <si>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</si>
  <si>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</si>
  <si>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</si>
  <si>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</si>
  <si>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</si>
  <si>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</si>
  <si>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</si>
  <si>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</si>
  <si>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</si>
  <si>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</si>
  <si>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</si>
  <si>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</si>
  <si>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</si>
  <si>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</si>
  <si>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</si>
  <si>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</si>
  <si>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</si>
  <si>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</si>
  <si>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</si>
  <si>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</si>
  <si>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</si>
  <si>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</si>
  <si>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</si>
  <si>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</si>
  <si>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</si>
  <si>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</si>
  <si>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</si>
  <si>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</si>
  <si>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</si>
  <si>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</si>
  <si>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</si>
  <si>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</si>
  <si>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</si>
  <si>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</si>
  <si>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</si>
  <si>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</si>
  <si>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</si>
  <si>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</si>
  <si>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</si>
  <si>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</si>
  <si>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</si>
  <si>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</si>
  <si>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</si>
  <si>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</si>
  <si>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</si>
  <si>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</si>
  <si>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</si>
  <si>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</si>
  <si>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</si>
  <si>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</si>
  <si>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</si>
  <si>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</si>
  <si>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</si>
  <si>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</si>
  <si>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</si>
  <si>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</si>
  <si>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</si>
  <si>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</si>
  <si>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</si>
  <si>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</si>
  <si>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</si>
  <si>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</si>
  <si>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</si>
  <si>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</si>
  <si>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</si>
  <si>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</si>
  <si>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</si>
  <si>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</si>
  <si>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</si>
  <si>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</si>
  <si>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</si>
  <si>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</si>
  <si>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</si>
  <si>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</si>
  <si>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</si>
  <si>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</si>
  <si>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</si>
  <si>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</si>
  <si>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</si>
  <si>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</si>
  <si>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</si>
  <si>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</si>
  <si>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</si>
  <si>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</si>
  <si>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</si>
  <si>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</si>
  <si>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</si>
  <si>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</si>
  <si>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</si>
  <si>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</si>
  <si>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</si>
  <si>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</si>
  <si>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</si>
  <si>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</si>
  <si>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</si>
  <si>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</si>
  <si>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</si>
  <si>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</si>
  <si>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</si>
  <si>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</si>
  <si>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</si>
  <si>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</si>
  <si>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</si>
  <si>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</si>
  <si>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</si>
  <si>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</si>
  <si>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</si>
  <si>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</si>
  <si>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</si>
  <si>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</si>
  <si>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</si>
  <si>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</si>
  <si>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</si>
  <si>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</si>
  <si>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</si>
  <si>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</si>
  <si>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</si>
  <si>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</si>
  <si>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</si>
  <si>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</si>
  <si>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</si>
  <si>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</si>
  <si>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</si>
  <si>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</si>
  <si>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</si>
  <si>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</si>
  <si>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</si>
  <si>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</si>
  <si>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</si>
  <si>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</si>
  <si>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</si>
  <si>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</si>
  <si>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</si>
  <si>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</si>
  <si>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</si>
  <si>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</si>
  <si>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</si>
  <si>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</si>
  <si>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</si>
  <si>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</si>
  <si>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</si>
  <si>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</si>
  <si>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</si>
  <si>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</si>
  <si>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</si>
  <si>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</si>
  <si>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</si>
  <si>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</si>
  <si>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</si>
  <si>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</si>
  <si>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</si>
  <si>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</si>
  <si>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</si>
  <si>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</si>
  <si>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</si>
  <si>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</si>
  <si>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</si>
  <si>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</si>
  <si>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</si>
  <si>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</si>
  <si>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</si>
  <si>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</si>
  <si>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</si>
  <si>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</si>
  <si>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</si>
  <si>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</si>
  <si>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</si>
  <si>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</si>
  <si>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</si>
  <si>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</si>
  <si>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</si>
  <si>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</si>
  <si>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</si>
  <si>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</si>
  <si>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</si>
  <si>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</si>
  <si>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</si>
  <si>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</si>
  <si>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</si>
  <si>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</si>
  <si>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</si>
  <si>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</si>
  <si>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</si>
  <si>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</si>
  <si>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</si>
  <si>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</si>
  <si>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</si>
  <si>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</si>
  <si>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</si>
  <si>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</si>
  <si>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</si>
  <si>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</si>
  <si>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</si>
  <si>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</si>
  <si>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</si>
  <si>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</si>
  <si>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</si>
  <si>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</si>
  <si>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</si>
  <si>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</si>
  <si>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</si>
  <si>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</si>
  <si>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</si>
  <si>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</si>
  <si>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</si>
  <si>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</si>
  <si>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</si>
  <si>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</si>
  <si>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</si>
  <si>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</si>
  <si>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</si>
  <si>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</si>
  <si>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</si>
  <si>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</si>
  <si>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</si>
  <si>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</si>
  <si>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</si>
  <si>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</si>
  <si>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</si>
  <si>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</si>
  <si>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</si>
  <si>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</si>
  <si>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</si>
  <si>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</si>
  <si>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</si>
  <si>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</si>
  <si>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</si>
  <si>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</si>
  <si>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</si>
  <si>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</si>
  <si>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</si>
  <si>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</si>
  <si>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</si>
  <si>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</si>
  <si>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</si>
  <si>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</si>
  <si>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</si>
  <si>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</si>
  <si>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</si>
  <si>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</si>
  <si>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</si>
  <si>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</si>
  <si>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</si>
  <si>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</si>
  <si>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</si>
  <si>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</si>
  <si>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</si>
  <si>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</si>
  <si>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</si>
  <si>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</si>
  <si>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</si>
  <si>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</si>
  <si>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</si>
  <si>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</si>
  <si>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</si>
  <si>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</si>
  <si>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</si>
  <si>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</si>
  <si>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</si>
  <si>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</si>
  <si>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</si>
  <si>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</si>
  <si>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</si>
  <si>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</si>
  <si>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</si>
  <si>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</si>
  <si>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</si>
  <si>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</si>
  <si>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</si>
  <si>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</si>
  <si>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</si>
  <si>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</si>
  <si>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</si>
  <si>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</si>
  <si>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</si>
  <si>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</si>
  <si>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</si>
  <si>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</si>
  <si>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</si>
  <si>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</si>
  <si>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</si>
  <si>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</si>
  <si>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</si>
  <si>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</si>
  <si>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</si>
  <si>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</si>
  <si>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</si>
  <si>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</si>
  <si>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</si>
  <si>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</si>
  <si>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</si>
  <si>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</si>
  <si>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</si>
  <si>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</si>
  <si>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</si>
  <si>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</si>
  <si>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</si>
  <si>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</si>
  <si>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</si>
  <si>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</si>
  <si>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</si>
  <si>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</si>
  <si>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</si>
  <si>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</si>
  <si>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</si>
  <si>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</si>
  <si>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</si>
  <si>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</si>
  <si>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</si>
  <si>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</si>
  <si>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</si>
  <si>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</si>
  <si>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</si>
  <si>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</si>
  <si>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</si>
  <si>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</si>
  <si>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</si>
  <si>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</si>
  <si>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</si>
  <si>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</si>
  <si>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</si>
  <si>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</si>
  <si>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</si>
  <si>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</si>
  <si>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</si>
  <si>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</si>
  <si>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</si>
  <si>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</si>
  <si>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</si>
  <si>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</si>
  <si>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</si>
  <si>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</si>
  <si>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</si>
  <si>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</si>
  <si>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</si>
  <si>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</si>
  <si>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</si>
  <si>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</si>
  <si>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</si>
  <si>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</si>
  <si>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</si>
  <si>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</si>
  <si>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</si>
  <si>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</si>
  <si>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</si>
  <si>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</si>
  <si>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</si>
  <si>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</si>
  <si>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</si>
  <si>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</si>
  <si>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</si>
  <si>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</si>
  <si>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</si>
  <si>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</si>
  <si>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</si>
  <si>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</si>
  <si>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</si>
  <si>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</si>
  <si>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</si>
  <si>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</si>
  <si>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</si>
  <si>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</si>
  <si>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</si>
  <si>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</si>
  <si>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</si>
  <si>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</si>
  <si>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</si>
  <si>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</si>
  <si>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</si>
  <si>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</si>
  <si>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</si>
  <si>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</si>
  <si>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</si>
  <si>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</si>
  <si>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</si>
  <si>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</si>
  <si>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</si>
  <si>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</si>
  <si>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</si>
  <si>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</si>
  <si>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</si>
  <si>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</si>
  <si>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</si>
  <si>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</si>
  <si>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</si>
  <si>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</si>
  <si>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</si>
  <si>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</si>
  <si>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</si>
  <si>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</si>
  <si>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</si>
  <si>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</si>
  <si>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</si>
  <si>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</si>
  <si>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</si>
  <si>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</si>
  <si>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</si>
  <si>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</si>
  <si>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</si>
  <si>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</si>
  <si>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</si>
  <si>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</si>
  <si>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</si>
  <si>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</si>
  <si>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</si>
  <si>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</si>
  <si>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</si>
  <si>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</si>
  <si>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</si>
  <si>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</si>
  <si>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</si>
  <si>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</si>
  <si>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</si>
  <si>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</si>
  <si>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</si>
  <si>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</si>
  <si>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</si>
  <si>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</si>
  <si>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</si>
  <si>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</si>
  <si>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</si>
  <si>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</si>
  <si>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</si>
  <si>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</si>
  <si>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</si>
  <si>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</si>
  <si>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</si>
  <si>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</si>
  <si>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</si>
  <si>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</si>
  <si>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</si>
  <si>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</si>
  <si>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</si>
  <si>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</si>
  <si>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</si>
  <si>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</si>
  <si>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</si>
  <si>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</si>
  <si>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</si>
  <si>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</si>
  <si>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</si>
  <si>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</si>
  <si>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</si>
  <si>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</si>
  <si>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</si>
  <si>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</si>
  <si>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</si>
  <si>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</si>
  <si>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</si>
  <si>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</si>
  <si>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</si>
  <si>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</si>
  <si>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</si>
  <si>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</si>
  <si>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</si>
  <si>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</si>
  <si>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</si>
  <si>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</si>
  <si>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</si>
  <si>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</si>
  <si>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</si>
  <si>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</si>
  <si>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</si>
  <si>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</si>
  <si>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</si>
  <si>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</si>
  <si>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</si>
  <si>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</si>
  <si>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</si>
  <si>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</si>
  <si>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</si>
  <si>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</si>
  <si>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</si>
  <si>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</si>
  <si>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</si>
  <si>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</si>
  <si>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</si>
  <si>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</si>
  <si>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</si>
  <si>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</si>
  <si>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</si>
  <si>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</si>
  <si>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</si>
  <si>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</si>
  <si>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</si>
  <si>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</si>
  <si>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</si>
  <si>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</si>
  <si>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</si>
  <si>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</si>
  <si>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</si>
  <si>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</si>
  <si>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</si>
  <si>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</si>
  <si>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</si>
  <si>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</si>
  <si>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</si>
  <si>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</si>
  <si>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</si>
  <si>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</si>
  <si>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</si>
  <si>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</si>
  <si>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</si>
  <si>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</si>
  <si>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</si>
  <si>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</si>
  <si>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</si>
  <si>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</si>
  <si>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</si>
  <si>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</si>
  <si>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</si>
  <si>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</si>
  <si>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</si>
  <si>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</si>
  <si>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</si>
  <si>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</si>
  <si>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</si>
  <si>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</si>
  <si>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</si>
  <si>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</si>
  <si>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</si>
  <si>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</si>
  <si>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</si>
  <si>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</si>
  <si>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</si>
  <si>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</si>
  <si>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</si>
  <si>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</si>
  <si>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</si>
  <si>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</si>
  <si>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</si>
  <si>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</si>
  <si>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</si>
  <si>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</si>
  <si>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</si>
  <si>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</si>
  <si>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</si>
  <si>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</si>
  <si>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</si>
  <si>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</si>
  <si>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</si>
  <si>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</si>
  <si>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</si>
  <si>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</si>
  <si>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</si>
  <si>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</si>
  <si>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</si>
  <si>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</si>
  <si>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</si>
  <si>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</si>
  <si>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</si>
  <si>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</si>
  <si>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</si>
  <si>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</si>
  <si>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</si>
  <si>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</si>
  <si>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</si>
  <si>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</si>
  <si>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</si>
  <si>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</si>
  <si>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</si>
  <si>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</si>
  <si>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</si>
  <si>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</si>
  <si>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</si>
  <si>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</si>
  <si>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</si>
  <si>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</si>
  <si>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</si>
  <si>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</si>
  <si>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</si>
  <si>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</si>
  <si>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</si>
  <si>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</si>
  <si>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</si>
  <si>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</si>
  <si>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</si>
  <si>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</si>
  <si>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</si>
  <si>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</si>
  <si>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</si>
  <si>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</si>
  <si>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</si>
  <si>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</si>
  <si>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</si>
  <si>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</si>
  <si>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</si>
  <si>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</si>
  <si>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</si>
  <si>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</si>
  <si>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</si>
  <si>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</si>
  <si>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</si>
  <si>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</si>
  <si>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</si>
  <si>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</si>
  <si>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</si>
  <si>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</si>
  <si>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</si>
  <si>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</si>
  <si>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</si>
  <si>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</si>
  <si>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</si>
  <si>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</si>
  <si>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</si>
  <si>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</si>
  <si>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</si>
  <si>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</si>
  <si>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</si>
  <si>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</si>
  <si>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</si>
  <si>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</si>
  <si>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</si>
  <si>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</si>
  <si>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</si>
  <si>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</si>
  <si>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</si>
  <si>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</si>
  <si>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</si>
  <si>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</si>
  <si>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</si>
  <si>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</si>
  <si>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</si>
  <si>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</si>
  <si>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</si>
  <si>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</si>
  <si>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</si>
  <si>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</si>
  <si>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</si>
  <si>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</si>
  <si>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</si>
  <si>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</si>
  <si>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</si>
  <si>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</si>
  <si>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</si>
  <si>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</si>
  <si>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</si>
  <si>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</si>
  <si>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</si>
  <si>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</si>
  <si>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</si>
  <si>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</si>
  <si>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</si>
  <si>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</si>
  <si>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</si>
  <si>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</si>
  <si>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</si>
  <si>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</si>
  <si>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</si>
  <si>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</si>
  <si>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</si>
  <si>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</si>
  <si>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</si>
  <si>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</si>
  <si>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</si>
  <si>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</si>
  <si>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</si>
  <si>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</si>
  <si>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</si>
  <si>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</si>
  <si>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</si>
  <si>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</si>
  <si>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</si>
  <si>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</si>
  <si>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</si>
  <si>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</si>
  <si>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</si>
  <si>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</si>
  <si>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</si>
  <si>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</si>
  <si>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</si>
  <si>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</si>
  <si>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</si>
  <si>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</si>
  <si>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</si>
  <si>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</si>
  <si>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</si>
  <si>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</si>
  <si>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</si>
  <si>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</si>
  <si>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</si>
  <si>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</si>
  <si>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</si>
  <si>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</si>
  <si>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</si>
  <si>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</si>
  <si>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</si>
  <si>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</si>
  <si>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</si>
  <si>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</si>
  <si>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</si>
  <si>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</si>
  <si>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</si>
  <si>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</si>
  <si>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</si>
  <si>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</si>
  <si>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</si>
  <si>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</si>
  <si>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</si>
  <si>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</si>
  <si>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</si>
  <si>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</si>
  <si>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</si>
  <si>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</si>
  <si>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</si>
  <si>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</si>
  <si>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</si>
  <si>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</si>
  <si>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</si>
  <si>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</si>
  <si>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</si>
  <si>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</si>
  <si>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</si>
  <si>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</si>
  <si>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</si>
  <si>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</si>
  <si>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</si>
  <si>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</si>
  <si>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</si>
  <si>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</si>
  <si>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</si>
  <si>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</si>
  <si>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</si>
  <si>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</si>
  <si>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</si>
  <si>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</si>
  <si>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</si>
  <si>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</si>
  <si>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</si>
  <si>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</si>
  <si>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</si>
  <si>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</si>
  <si>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</si>
  <si>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</si>
  <si>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</si>
  <si>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</si>
  <si>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</si>
  <si>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</si>
  <si>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</si>
  <si>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</si>
  <si>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</si>
  <si>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</si>
  <si>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</si>
  <si>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</si>
  <si>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</si>
  <si>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</si>
  <si>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</si>
  <si>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</si>
  <si>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</si>
  <si>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</si>
  <si>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</si>
  <si>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</si>
  <si>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</si>
  <si>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</si>
  <si>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</si>
  <si>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</si>
  <si>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</si>
  <si>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</si>
  <si>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</si>
  <si>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</si>
  <si>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</si>
  <si>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</si>
  <si>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</si>
  <si>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</si>
  <si>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</si>
  <si>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</si>
  <si>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</si>
  <si>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</si>
  <si>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</si>
  <si>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</si>
  <si>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</si>
  <si>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</si>
  <si>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</si>
  <si>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</si>
  <si>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</si>
  <si>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</si>
  <si>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</si>
  <si>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</si>
  <si>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</si>
  <si>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</si>
  <si>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</si>
  <si>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</si>
  <si>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</si>
  <si>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</si>
  <si>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</si>
  <si>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</si>
  <si>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</si>
  <si>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</si>
  <si>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</si>
  <si>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</si>
  <si>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</si>
  <si>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</si>
  <si>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</si>
  <si>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</si>
  <si>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</si>
  <si>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</si>
  <si>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</si>
  <si>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</si>
  <si>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</si>
  <si>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</si>
  <si>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</si>
  <si>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</si>
  <si>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</si>
  <si>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</si>
  <si>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</si>
  <si>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</si>
  <si>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</si>
  <si>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</si>
  <si>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</si>
  <si>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</si>
  <si>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</si>
  <si>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</si>
  <si>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</si>
  <si>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</si>
  <si>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</si>
  <si>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</si>
  <si>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</si>
  <si>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</si>
  <si>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</si>
  <si>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</si>
  <si>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</si>
  <si>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</si>
  <si>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</si>
  <si>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</si>
  <si>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</si>
  <si>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</si>
  <si>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</si>
  <si>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</si>
  <si>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</si>
  <si>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</si>
  <si>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</si>
  <si>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</si>
  <si>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</si>
  <si>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</si>
  <si>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</si>
  <si>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</si>
  <si>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</si>
  <si>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</si>
  <si>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</si>
  <si>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</si>
  <si>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</si>
  <si>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</si>
  <si>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</si>
  <si>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</si>
  <si>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</si>
  <si>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</si>
  <si>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</si>
  <si>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</si>
  <si>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</si>
  <si>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</si>
  <si>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</si>
  <si>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</si>
  <si>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</si>
  <si>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</si>
  <si>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</si>
  <si>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</si>
  <si>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</si>
  <si>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</si>
  <si>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</si>
  <si>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</si>
  <si>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</si>
  <si>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</si>
  <si>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</si>
  <si>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</si>
  <si>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</si>
  <si>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</si>
  <si>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</si>
  <si>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</si>
  <si>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</si>
  <si>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</si>
  <si>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</si>
  <si>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</si>
  <si>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</si>
  <si>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</si>
  <si>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</si>
  <si>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</si>
  <si>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</si>
  <si>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</si>
  <si>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</si>
  <si>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</si>
  <si>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</si>
  <si>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</si>
  <si>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</si>
  <si>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</si>
  <si>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</si>
  <si>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</si>
  <si>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</si>
  <si>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</si>
  <si>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</si>
  <si>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</si>
  <si>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</si>
  <si>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</si>
  <si>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</si>
  <si>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</si>
  <si>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</si>
  <si>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</si>
  <si>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</si>
  <si>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</si>
  <si>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</si>
  <si>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</si>
  <si>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</si>
  <si>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</si>
  <si>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</si>
  <si>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</si>
  <si>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</si>
  <si>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</si>
  <si>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</si>
  <si>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</si>
  <si>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</si>
  <si>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</si>
  <si>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</si>
  <si>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</si>
  <si>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</si>
  <si>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</si>
  <si>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</si>
  <si>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</si>
  <si>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</si>
  <si>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</si>
  <si>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</si>
  <si>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</si>
  <si>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</si>
  <si>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</si>
  <si>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</si>
  <si>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</si>
  <si>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</si>
  <si>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</si>
  <si>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</si>
  <si>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</si>
  <si>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</si>
  <si>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</si>
  <si>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</si>
  <si>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</si>
  <si>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</si>
  <si>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</si>
  <si>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</si>
  <si>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</si>
  <si>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</si>
  <si>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</si>
  <si>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</si>
  <si>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</si>
  <si>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</si>
  <si>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</si>
  <si>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</si>
  <si>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</si>
  <si>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</si>
  <si>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</si>
  <si>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</si>
  <si>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</si>
  <si>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</si>
  <si>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</si>
  <si>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</si>
  <si>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</si>
  <si>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</si>
  <si>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</si>
  <si>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</si>
  <si>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</si>
  <si>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</si>
  <si>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</si>
  <si>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</si>
  <si>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</si>
  <si>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</si>
  <si>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</si>
  <si>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</si>
  <si>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</si>
  <si>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</si>
  <si>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</si>
  <si>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</si>
  <si>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</si>
  <si>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</si>
  <si>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</si>
  <si>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</si>
  <si>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</si>
  <si>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</si>
  <si>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</si>
  <si>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</si>
  <si>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</si>
  <si>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</si>
  <si>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</si>
  <si>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</si>
  <si>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</si>
  <si>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</si>
  <si>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</si>
  <si>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</si>
  <si>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</si>
  <si>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</si>
  <si>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</si>
  <si>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</si>
  <si>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</si>
  <si>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</si>
  <si>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</si>
  <si>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</si>
  <si>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</si>
  <si>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</si>
  <si>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</si>
  <si>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</si>
  <si>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</si>
  <si>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</si>
  <si>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</si>
  <si>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</si>
  <si>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</si>
  <si>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</si>
  <si>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</si>
  <si>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</si>
  <si>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</si>
  <si>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</si>
  <si>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</si>
  <si>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</si>
  <si>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</si>
  <si>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</si>
  <si>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</si>
  <si>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</si>
  <si>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</si>
  <si>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</si>
  <si>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</si>
  <si>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</si>
  <si>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</si>
  <si>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</si>
  <si>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</si>
  <si>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</si>
  <si>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</si>
  <si>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</si>
  <si>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</si>
  <si>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</si>
  <si>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</si>
  <si>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</si>
  <si>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</si>
  <si>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</si>
  <si>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</si>
  <si>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</si>
  <si>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</si>
  <si>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</si>
  <si>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</si>
  <si>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</si>
  <si>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</si>
  <si>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</si>
  <si>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</si>
  <si>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</si>
  <si>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</si>
  <si>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</si>
  <si>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</si>
  <si>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</si>
  <si>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</si>
  <si>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</si>
  <si>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</si>
  <si>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</si>
  <si>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</si>
  <si>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</si>
  <si>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</si>
  <si>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</si>
  <si>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</si>
  <si>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</si>
  <si>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</si>
  <si>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</si>
  <si>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</si>
  <si>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</si>
  <si>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</si>
  <si>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</si>
  <si>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</si>
  <si>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</si>
  <si>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</si>
  <si>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</si>
  <si>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</si>
  <si>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</si>
  <si>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</si>
  <si>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</si>
  <si>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</si>
  <si>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</si>
  <si>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</si>
  <si>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</si>
  <si>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</si>
  <si>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</si>
  <si>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</si>
  <si>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</si>
  <si>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</si>
  <si>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</si>
  <si>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</si>
  <si>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</si>
  <si>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</si>
  <si>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</si>
  <si>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</si>
  <si>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</si>
  <si>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</si>
  <si>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</si>
  <si>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</si>
  <si>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</si>
  <si>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</si>
  <si>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</si>
  <si>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</si>
  <si>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</si>
  <si>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</si>
  <si>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</si>
  <si>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</si>
  <si>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</si>
  <si>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</si>
  <si>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</si>
  <si>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</si>
  <si>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</si>
  <si>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</si>
  <si>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</si>
  <si>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</si>
  <si>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</si>
  <si>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</si>
  <si>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</si>
  <si>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</si>
  <si>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</si>
  <si>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</si>
  <si>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</si>
  <si>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</si>
  <si>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</si>
  <si>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</si>
  <si>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</si>
  <si>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</si>
  <si>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</si>
  <si>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</si>
  <si>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</si>
  <si>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</si>
  <si>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</si>
  <si>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</si>
  <si>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</si>
  <si>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</si>
  <si>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</si>
  <si>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</si>
  <si>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</si>
  <si>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</si>
  <si>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</si>
  <si>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</si>
  <si>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</si>
  <si>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</si>
  <si>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</si>
  <si>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</si>
  <si>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</si>
  <si>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</si>
  <si>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</si>
  <si>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</si>
  <si>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</si>
  <si>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</si>
  <si>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</si>
  <si>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</si>
  <si>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</si>
  <si>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</si>
  <si>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</si>
  <si>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</si>
  <si>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</si>
  <si>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</si>
  <si>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</si>
  <si>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</si>
  <si>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</si>
  <si>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</si>
  <si>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</si>
  <si>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</si>
  <si>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</si>
  <si>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</si>
  <si>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</si>
  <si>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</si>
  <si>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</si>
  <si>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</si>
  <si>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</si>
  <si>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</si>
  <si>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</si>
  <si>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</si>
  <si>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</si>
  <si>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</si>
  <si>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</si>
  <si>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</si>
  <si>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</si>
  <si>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</si>
  <si>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</si>
  <si>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</si>
  <si>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</si>
  <si>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</si>
  <si>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</si>
  <si>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</si>
  <si>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</si>
  <si>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</si>
  <si>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</si>
  <si>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</si>
  <si>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</si>
  <si>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</si>
  <si>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</si>
  <si>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</si>
  <si>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</si>
  <si>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</si>
  <si>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</si>
  <si>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</si>
  <si>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</si>
  <si>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</si>
  <si>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</si>
  <si>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</si>
  <si>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</si>
  <si>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</si>
  <si>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</si>
  <si>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</si>
  <si>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</si>
  <si>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</si>
  <si>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</si>
  <si>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</si>
  <si>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</si>
  <si>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</si>
  <si>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</si>
  <si>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</si>
  <si>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</si>
  <si>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</si>
  <si>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</si>
  <si>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</si>
  <si>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</si>
  <si>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</si>
  <si>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</si>
  <si>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</si>
  <si>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</si>
  <si>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</si>
  <si>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</si>
  <si>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</si>
  <si>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</si>
  <si>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</si>
  <si>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</si>
  <si>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</si>
  <si>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</si>
  <si>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</si>
  <si>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</si>
  <si>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</si>
  <si>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</si>
  <si>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</si>
  <si>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</si>
  <si>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</si>
  <si>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</si>
  <si>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</si>
  <si>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</si>
  <si>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</si>
  <si>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</si>
  <si>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</si>
  <si>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</si>
  <si>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</si>
  <si>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</si>
  <si>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</si>
  <si>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</si>
  <si>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</si>
  <si>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</si>
  <si>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</si>
  <si>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</si>
  <si>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</si>
  <si>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</si>
  <si>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</si>
  <si>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</si>
  <si>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</si>
  <si>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</si>
  <si>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</si>
  <si>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</si>
  <si>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</si>
  <si>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</si>
  <si>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</si>
  <si>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</si>
  <si>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</si>
  <si>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</si>
  <si>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</si>
  <si>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</si>
  <si>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</si>
  <si>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</si>
  <si>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</si>
  <si>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</si>
  <si>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</si>
  <si>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</si>
  <si>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</si>
  <si>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</si>
  <si>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</si>
  <si>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</si>
  <si>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</si>
  <si>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</si>
  <si>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</si>
  <si>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</si>
  <si>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</si>
  <si>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</si>
  <si>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</si>
  <si>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</si>
  <si>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</si>
  <si>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</si>
  <si>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</si>
  <si>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</si>
  <si>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</si>
  <si>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</si>
  <si>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</si>
  <si>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</si>
  <si>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</si>
  <si>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</si>
  <si>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</si>
  <si>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</si>
  <si>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</si>
  <si>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</si>
  <si>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</si>
  <si>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</si>
  <si>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</si>
  <si>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</si>
  <si>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</si>
  <si>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</si>
  <si>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</si>
  <si>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</si>
  <si>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</si>
  <si>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</si>
  <si>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</si>
  <si>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</si>
  <si>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</si>
  <si>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</si>
  <si>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</si>
  <si>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</si>
  <si>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</si>
  <si>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</si>
  <si>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</si>
  <si>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</si>
  <si>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</si>
  <si>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</si>
  <si>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</si>
  <si>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</si>
  <si>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</si>
  <si>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</si>
  <si>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</si>
  <si>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</si>
  <si>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</si>
  <si>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</si>
  <si>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</si>
  <si>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</si>
  <si>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</si>
  <si>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</si>
  <si>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</si>
  <si>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</si>
  <si>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</si>
  <si>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</si>
  <si>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</si>
  <si>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</si>
  <si>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</si>
  <si>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</si>
  <si>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</si>
  <si>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</si>
  <si>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</si>
  <si>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</si>
  <si>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</si>
  <si>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</si>
  <si>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</si>
  <si>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</si>
  <si>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</si>
  <si>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</si>
  <si>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</si>
  <si>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</si>
  <si>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</si>
  <si>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</si>
  <si>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</si>
  <si>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</si>
  <si>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</si>
  <si>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</si>
  <si>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</si>
  <si>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</si>
  <si>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</si>
  <si>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</si>
  <si>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</si>
  <si>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</si>
  <si>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</si>
  <si>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</si>
  <si>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</si>
  <si>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</si>
  <si>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</si>
  <si>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</si>
  <si>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</si>
  <si>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</si>
  <si>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</si>
  <si>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</si>
  <si>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</si>
  <si>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</si>
  <si>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</si>
  <si>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</si>
  <si>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</si>
  <si>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</si>
  <si>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</si>
  <si>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</si>
  <si>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</si>
  <si>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</si>
  <si>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</si>
  <si>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</si>
  <si>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</si>
  <si>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</si>
  <si>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</si>
  <si>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</si>
  <si>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</si>
  <si>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</si>
  <si>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</si>
  <si>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</si>
  <si>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</si>
  <si>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</si>
  <si>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</si>
  <si>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</si>
  <si>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</si>
  <si>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</si>
  <si>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</si>
  <si>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</si>
  <si>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</si>
  <si>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</si>
  <si>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</si>
  <si>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</si>
  <si>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</si>
  <si>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</si>
  <si>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</si>
  <si>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</si>
  <si>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</si>
  <si>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</si>
  <si>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</si>
  <si>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</si>
  <si>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</si>
  <si>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</si>
  <si>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</si>
  <si>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</si>
  <si>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</si>
  <si>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</si>
  <si>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</si>
  <si>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</si>
  <si>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</si>
  <si>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</si>
  <si>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</si>
  <si>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</si>
  <si>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</si>
  <si>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</si>
  <si>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</si>
  <si>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</si>
  <si>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</si>
  <si>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</si>
  <si>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</si>
  <si>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</si>
  <si>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</si>
  <si>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</si>
  <si>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</si>
  <si>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</si>
  <si>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</si>
  <si>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</si>
  <si>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</si>
  <si>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</si>
  <si>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</si>
  <si>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</si>
  <si>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</si>
  <si>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</si>
  <si>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</si>
  <si>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</si>
  <si>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</si>
  <si>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</si>
  <si>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</si>
  <si>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</si>
  <si>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</si>
  <si>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</si>
  <si>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</si>
  <si>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</si>
  <si>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</si>
  <si>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</si>
  <si>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</si>
  <si>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</si>
  <si>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</si>
  <si>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</si>
  <si>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</si>
  <si>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</si>
  <si>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</si>
  <si>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</si>
  <si>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</si>
  <si>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</si>
  <si>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</si>
  <si>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</si>
  <si>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</si>
  <si>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</si>
  <si>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</si>
  <si>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</si>
  <si>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</si>
  <si>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</si>
  <si>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</si>
  <si>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</si>
  <si>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</si>
  <si>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</si>
  <si>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</si>
  <si>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</si>
  <si>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</si>
  <si>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</si>
  <si>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</si>
  <si>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</si>
  <si>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</si>
  <si>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</si>
  <si>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</si>
  <si>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</si>
  <si>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</si>
  <si>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</si>
  <si>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</si>
  <si>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</si>
  <si>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</si>
  <si>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</si>
  <si>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</si>
  <si>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</si>
  <si>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</si>
  <si>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</si>
  <si>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</si>
  <si>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</si>
  <si>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</si>
  <si>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</si>
  <si>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</si>
  <si>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</si>
  <si>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</si>
  <si>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</si>
  <si>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</si>
  <si>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</si>
  <si>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</si>
  <si>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</si>
  <si>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</si>
  <si>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</si>
  <si>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</si>
  <si>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</si>
  <si>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</si>
  <si>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</si>
  <si>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</si>
  <si>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</si>
  <si>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</si>
  <si>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</si>
  <si>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</si>
  <si>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</si>
  <si>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</si>
  <si>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</si>
  <si>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</si>
  <si>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</si>
  <si>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</si>
  <si>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</si>
  <si>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</si>
  <si>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</si>
  <si>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</si>
  <si>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</si>
  <si>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</si>
  <si>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</si>
  <si>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</si>
  <si>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</si>
  <si>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</si>
  <si>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</si>
  <si>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</si>
  <si>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</si>
  <si>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</si>
  <si>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</si>
  <si>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</si>
  <si>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</si>
  <si>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</si>
  <si>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</si>
  <si>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</si>
  <si>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</si>
  <si>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</si>
  <si>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</si>
  <si>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</si>
  <si>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</si>
  <si>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</si>
  <si>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</si>
  <si>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</si>
  <si>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</si>
  <si>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</si>
  <si>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</si>
  <si>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</si>
  <si>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</si>
  <si>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</si>
  <si>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</si>
  <si>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</si>
  <si>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</si>
  <si>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</si>
  <si>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</si>
  <si>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</si>
  <si>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</si>
  <si>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</si>
  <si>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</si>
  <si>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</si>
  <si>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</si>
  <si>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</si>
  <si>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</si>
  <si>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</si>
  <si>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</si>
  <si>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</si>
  <si>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</si>
  <si>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</si>
  <si>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</si>
  <si>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</si>
  <si>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</si>
  <si>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</si>
  <si>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</si>
  <si>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</si>
  <si>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</si>
  <si>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</si>
  <si>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</si>
  <si>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</si>
  <si>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</si>
  <si>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</si>
  <si>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</si>
  <si>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</si>
  <si>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</si>
  <si>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</si>
  <si>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</si>
  <si>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</si>
  <si>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</si>
  <si>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</si>
  <si>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</si>
  <si>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</si>
  <si>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</si>
  <si>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</si>
  <si>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</si>
  <si>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</si>
  <si>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</si>
  <si>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</si>
  <si>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</si>
  <si>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</si>
  <si>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</si>
  <si>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</si>
  <si>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</si>
  <si>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</si>
  <si>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</si>
  <si>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</si>
  <si>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</si>
  <si>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</si>
  <si>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</si>
  <si>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</si>
  <si>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</si>
  <si>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</si>
  <si>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</si>
  <si>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</si>
  <si>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</si>
  <si>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</si>
  <si>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</si>
  <si>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</si>
  <si>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</si>
  <si>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</si>
  <si>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</si>
  <si>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</si>
  <si>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</si>
  <si>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</si>
  <si>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</si>
  <si>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</si>
  <si>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</si>
  <si>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</si>
  <si>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</si>
  <si>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</si>
  <si>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</si>
  <si>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</si>
  <si>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</si>
  <si>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</si>
  <si>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</si>
  <si>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</si>
  <si>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</si>
  <si>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</si>
  <si>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</si>
  <si>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</si>
  <si>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</si>
  <si>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</si>
  <si>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</si>
  <si>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</si>
  <si>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</si>
  <si>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</si>
  <si>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</si>
  <si>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</si>
  <si>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</si>
  <si>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</si>
  <si>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</si>
  <si>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</si>
  <si>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</si>
  <si>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</si>
  <si>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</si>
  <si>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</si>
  <si>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</si>
  <si>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</si>
  <si>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</si>
  <si>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</si>
  <si>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</si>
  <si>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</si>
  <si>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</si>
  <si>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</si>
  <si>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</si>
  <si>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</si>
  <si>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</si>
  <si>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</si>
  <si>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</si>
  <si>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</si>
  <si>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</si>
  <si>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</si>
  <si>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</si>
  <si>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</si>
  <si>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</si>
  <si>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</si>
  <si>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</si>
  <si>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</si>
  <si>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</si>
  <si>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</si>
  <si>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</si>
  <si>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</si>
  <si>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</si>
  <si>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</si>
  <si>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</si>
  <si>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</si>
  <si>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</si>
  <si>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</si>
  <si>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</si>
  <si>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</si>
  <si>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</si>
  <si>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</si>
  <si>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</si>
  <si>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</si>
  <si>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</si>
  <si>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</si>
  <si>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</si>
  <si>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</si>
  <si>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</si>
  <si>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</si>
  <si>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</si>
  <si>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</si>
  <si>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</si>
  <si>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</si>
  <si>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</si>
  <si>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</si>
  <si>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</si>
  <si>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</si>
  <si>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</si>
  <si>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</si>
  <si>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</si>
  <si>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</si>
  <si>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</si>
  <si>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</si>
  <si>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</si>
  <si>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</si>
  <si>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</si>
  <si>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</si>
  <si>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</si>
  <si>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</si>
  <si>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</si>
  <si>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</si>
  <si>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</si>
  <si>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</si>
  <si>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</si>
  <si>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</si>
  <si>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</si>
  <si>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</si>
  <si>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</si>
  <si>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</si>
  <si>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</si>
  <si>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</si>
  <si>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</si>
  <si>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</si>
  <si>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</si>
  <si>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</si>
  <si>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</si>
  <si>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</si>
  <si>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</si>
  <si>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</si>
  <si>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</si>
  <si>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</si>
  <si>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</si>
  <si>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</si>
  <si>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</si>
  <si>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</si>
  <si>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</si>
  <si>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</si>
  <si>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</si>
  <si>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</si>
  <si>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</si>
  <si>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</si>
  <si>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</si>
  <si>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</si>
  <si>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</si>
  <si>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</si>
  <si>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</si>
  <si>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</si>
  <si>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</si>
  <si>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</si>
  <si>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</si>
  <si>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</si>
  <si>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</si>
  <si>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</si>
  <si>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</si>
  <si>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</si>
  <si>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</si>
  <si>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</si>
  <si>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</si>
  <si>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</si>
  <si>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</si>
  <si>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</si>
  <si>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</si>
  <si>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</si>
  <si>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</si>
  <si>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</si>
  <si>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</si>
  <si>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</si>
  <si>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</si>
  <si>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</si>
  <si>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</si>
  <si>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</si>
  <si>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</si>
  <si>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</si>
  <si>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</si>
  <si>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</si>
  <si>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</si>
  <si>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</si>
  <si>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</si>
  <si>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</si>
  <si>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</si>
  <si>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</si>
  <si>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</si>
  <si>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</si>
  <si>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</si>
  <si>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</si>
  <si>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</si>
  <si>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</si>
  <si>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</si>
  <si>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</si>
  <si>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</si>
  <si>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</si>
  <si>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</si>
  <si>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</si>
  <si>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</si>
  <si>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</si>
  <si>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</si>
  <si>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</si>
  <si>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</si>
  <si>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</si>
  <si>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</si>
  <si>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</si>
  <si>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</si>
  <si>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</si>
  <si>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</si>
  <si>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</si>
  <si>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</si>
  <si>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</si>
  <si>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</si>
  <si>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</si>
  <si>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</si>
  <si>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</si>
  <si>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</si>
  <si>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</si>
  <si>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</si>
  <si>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</si>
  <si>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</si>
  <si>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</si>
  <si>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</si>
  <si>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</si>
  <si>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</si>
  <si>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</si>
  <si>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</si>
  <si>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</si>
  <si>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</si>
  <si>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</si>
  <si>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</si>
  <si>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</si>
  <si>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</si>
  <si>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</si>
  <si>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</si>
  <si>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</si>
  <si>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</si>
  <si>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</si>
  <si>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</si>
  <si>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</si>
  <si>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</si>
  <si>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</si>
  <si>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</si>
  <si>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</si>
  <si>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</si>
  <si>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</si>
  <si>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</si>
  <si>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</si>
  <si>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</si>
  <si>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</si>
  <si>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</si>
  <si>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</si>
  <si>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</si>
  <si>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</si>
  <si>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</si>
  <si>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</si>
  <si>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</si>
  <si>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</si>
  <si>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</si>
  <si>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</si>
  <si>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</si>
  <si>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</si>
  <si>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</si>
  <si>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</si>
  <si>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</si>
  <si>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</si>
  <si>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</si>
  <si>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</si>
  <si>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</si>
  <si>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</si>
  <si>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</si>
  <si>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</si>
  <si>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</si>
  <si>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</si>
  <si>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</si>
  <si>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</si>
  <si>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</si>
  <si>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</si>
  <si>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</si>
  <si>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</si>
  <si>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</si>
  <si>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</si>
  <si>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</si>
  <si>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</si>
  <si>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</si>
  <si>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</si>
  <si>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</si>
  <si>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</si>
  <si>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</si>
  <si>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</si>
  <si>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</si>
  <si>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</si>
  <si>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</si>
  <si>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</si>
  <si>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</si>
  <si>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</si>
  <si>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</si>
  <si>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</si>
  <si>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</si>
  <si>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</si>
  <si>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</si>
  <si>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</si>
  <si>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</si>
  <si>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</si>
  <si>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</si>
  <si>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</si>
  <si>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</si>
  <si>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</si>
  <si>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</si>
  <si>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</si>
  <si>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</si>
  <si>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</si>
  <si>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</si>
  <si>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</si>
  <si>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</si>
  <si>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</si>
  <si>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</si>
  <si>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</si>
  <si>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</si>
  <si>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</si>
  <si>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</si>
  <si>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</si>
  <si>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</si>
  <si>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</si>
  <si>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</si>
  <si>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</si>
  <si>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</si>
  <si>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</si>
  <si>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</si>
  <si>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</si>
  <si>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</si>
  <si>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</si>
  <si>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</si>
  <si>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</si>
  <si>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</si>
  <si>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</si>
  <si>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</si>
  <si>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</si>
  <si>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</si>
  <si>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</si>
  <si>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</si>
  <si>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</si>
  <si>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</si>
  <si>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</si>
  <si>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</si>
  <si>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</si>
  <si>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</si>
  <si>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</si>
  <si>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</si>
  <si>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</si>
  <si>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</si>
  <si>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</si>
  <si>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</si>
  <si>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</si>
  <si>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</si>
  <si>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</si>
  <si>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</si>
  <si>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</si>
  <si>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</si>
  <si>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</si>
  <si>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</si>
  <si>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</si>
  <si>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</si>
  <si>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</si>
  <si>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</si>
  <si>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</si>
  <si>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</si>
  <si>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</si>
  <si>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</si>
  <si>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</si>
  <si>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</si>
  <si>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</si>
  <si>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</si>
  <si>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</si>
  <si>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</si>
  <si>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</si>
  <si>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</si>
  <si>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</si>
  <si>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</si>
  <si>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</si>
  <si>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</si>
  <si>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</si>
  <si>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</si>
  <si>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</si>
  <si>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</si>
  <si>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</si>
  <si>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</si>
  <si>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</si>
  <si>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</si>
  <si>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</si>
  <si>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</si>
  <si>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</si>
  <si>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</si>
  <si>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</si>
  <si>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</si>
  <si>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</si>
  <si>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</si>
  <si>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</si>
  <si>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</si>
  <si>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</si>
  <si>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</si>
  <si>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</si>
  <si>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</si>
  <si>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</si>
  <si>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</si>
  <si>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</si>
  <si>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</si>
  <si>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</si>
  <si>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</si>
  <si>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</si>
  <si>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</si>
  <si>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</si>
  <si>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</si>
  <si>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</si>
  <si>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</si>
  <si>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</si>
  <si>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</si>
  <si>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</si>
  <si>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</si>
  <si>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</si>
  <si>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</si>
  <si>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</si>
  <si>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</si>
  <si>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</si>
  <si>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</si>
  <si>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</si>
  <si>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</si>
  <si>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</si>
  <si>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</si>
  <si>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</si>
  <si>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</si>
  <si>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</si>
  <si>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</si>
  <si>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</si>
  <si>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</si>
  <si>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</si>
  <si>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</si>
  <si>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</si>
  <si>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</si>
  <si>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</si>
  <si>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</si>
  <si>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</si>
  <si>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</si>
  <si>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</si>
  <si>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</si>
  <si>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</si>
  <si>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</si>
  <si>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</si>
  <si>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</si>
  <si>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</si>
  <si>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</si>
  <si>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</si>
  <si>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</si>
  <si>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</si>
  <si>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</si>
  <si>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</si>
  <si>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</si>
  <si>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</si>
  <si>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</si>
  <si>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</si>
  <si>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</si>
  <si>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</si>
  <si>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</si>
  <si>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</si>
  <si>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</si>
  <si>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</si>
  <si>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</si>
  <si>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</si>
  <si>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</si>
  <si>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</si>
  <si>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</si>
  <si>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</si>
  <si>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</si>
  <si>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</si>
  <si>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</si>
  <si>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</si>
  <si>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</si>
  <si>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</si>
  <si>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</si>
  <si>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</si>
  <si>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</si>
  <si>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</si>
  <si>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</si>
  <si>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</si>
  <si>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</si>
  <si>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</si>
  <si>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</si>
  <si>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</si>
  <si>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</si>
  <si>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</si>
  <si>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</si>
  <si>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</si>
  <si>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</si>
  <si>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</si>
  <si>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</si>
  <si>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</si>
  <si>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</si>
  <si>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</si>
  <si>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</si>
  <si>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</si>
  <si>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</si>
  <si>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</si>
  <si>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</si>
  <si>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</si>
  <si>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</si>
  <si>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</si>
  <si>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</si>
  <si>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</si>
  <si>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</si>
  <si>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</si>
  <si>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</si>
  <si>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</si>
  <si>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</si>
  <si>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</si>
  <si>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</si>
  <si>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</si>
  <si>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</si>
  <si>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</si>
  <si>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</si>
  <si>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</si>
  <si>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</si>
  <si>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</si>
  <si>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</si>
  <si>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</si>
  <si>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</si>
  <si>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</si>
  <si>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</si>
  <si>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</si>
  <si>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</si>
  <si>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</si>
  <si>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</si>
  <si>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</si>
  <si>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</si>
  <si>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</si>
  <si>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</si>
  <si>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</si>
  <si>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</si>
  <si>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</si>
  <si>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</si>
  <si>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</si>
  <si>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</si>
  <si>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</si>
  <si>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</si>
  <si>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</si>
  <si>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</si>
  <si>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</si>
  <si>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</si>
  <si>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</si>
  <si>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</si>
  <si>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</si>
  <si>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</si>
  <si>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</si>
  <si>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</si>
  <si>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</si>
  <si>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</si>
  <si>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</si>
  <si>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</si>
  <si>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</si>
  <si>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</si>
  <si>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</si>
  <si>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</si>
  <si>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</si>
  <si>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</si>
  <si>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</si>
  <si>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</si>
  <si>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</si>
  <si>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</si>
  <si>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</si>
  <si>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</si>
  <si>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</si>
  <si>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</si>
  <si>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</si>
  <si>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</si>
  <si>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</si>
  <si>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</si>
  <si>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</si>
  <si>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</si>
  <si>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</si>
  <si>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</si>
  <si>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</si>
  <si>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</si>
  <si>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</si>
  <si>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</si>
  <si>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</si>
  <si>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</si>
  <si>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</si>
  <si>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</si>
  <si>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</si>
  <si>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</si>
  <si>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</si>
  <si>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</si>
  <si>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</si>
  <si>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</si>
  <si>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</si>
  <si>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</si>
  <si>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</si>
  <si>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</si>
  <si>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</si>
  <si>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</si>
  <si>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</si>
  <si>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</si>
  <si>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</si>
  <si>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</si>
  <si>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</si>
  <si>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</si>
  <si>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</si>
  <si>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</si>
  <si>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</si>
  <si>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</si>
  <si>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</si>
  <si>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</si>
  <si>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</si>
  <si>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</si>
  <si>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</si>
  <si>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</si>
  <si>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</si>
  <si>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</si>
  <si>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</si>
  <si>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</si>
  <si>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</si>
  <si>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</si>
  <si>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</si>
  <si>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</si>
  <si>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</si>
  <si>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</si>
  <si>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</si>
  <si>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</si>
  <si>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</si>
  <si>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</si>
  <si>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</si>
  <si>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</si>
  <si>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</si>
  <si>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</si>
  <si>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</si>
  <si>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</si>
  <si>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</si>
  <si>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</si>
  <si>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</si>
  <si>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</si>
  <si>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</si>
  <si>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</si>
  <si>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</si>
  <si>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</si>
  <si>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</si>
  <si>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</si>
  <si>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</si>
  <si>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</si>
  <si>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</si>
  <si>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</si>
  <si>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</si>
  <si>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</si>
  <si>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</si>
  <si>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</si>
  <si>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</si>
  <si>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</si>
  <si>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</si>
  <si>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</si>
  <si>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</si>
  <si>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</si>
  <si>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</si>
  <si>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</si>
  <si>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</si>
  <si>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</si>
  <si>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</si>
  <si>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</si>
  <si>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</si>
  <si>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</si>
  <si>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</si>
  <si>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</si>
  <si>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</si>
  <si>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</si>
  <si>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</si>
  <si>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</si>
  <si>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</si>
  <si>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</si>
  <si>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</si>
  <si>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</si>
  <si>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</si>
  <si>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</si>
  <si>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</si>
  <si>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</si>
  <si>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</si>
  <si>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</si>
  <si>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</si>
  <si>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</si>
  <si>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</si>
  <si>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</si>
  <si>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</si>
  <si>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</si>
  <si>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</si>
  <si>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</si>
  <si>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</si>
  <si>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</si>
  <si>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</si>
  <si>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</si>
  <si>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</si>
  <si>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</si>
  <si>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</si>
  <si>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</si>
  <si>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</si>
  <si>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</si>
  <si>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</si>
  <si>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</si>
  <si>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</si>
  <si>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</si>
  <si>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</si>
  <si>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</si>
  <si>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</si>
  <si>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</si>
  <si>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</si>
  <si>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</si>
  <si>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</si>
  <si>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</si>
  <si>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</si>
  <si>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</si>
  <si>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</si>
  <si>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</si>
  <si>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</si>
  <si>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</si>
  <si>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</si>
  <si>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</si>
  <si>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</si>
  <si>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</si>
  <si>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</si>
  <si>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</si>
  <si>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</si>
  <si>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</si>
  <si>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</si>
  <si>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</si>
  <si>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</si>
  <si>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</si>
  <si>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</si>
  <si>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</si>
  <si>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</si>
  <si>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</si>
  <si>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</si>
  <si>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</si>
  <si>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</si>
  <si>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</si>
  <si>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</si>
  <si>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</si>
  <si>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</si>
  <si>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</si>
  <si>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</si>
  <si>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</si>
  <si>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</si>
  <si>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</si>
  <si>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</si>
  <si>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</si>
  <si>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</si>
  <si>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</si>
  <si>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</si>
  <si>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</si>
  <si>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</si>
  <si>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</si>
  <si>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</si>
  <si>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</si>
  <si>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</si>
  <si>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</si>
  <si>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</si>
  <si>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</si>
  <si>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</si>
  <si>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</si>
  <si>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</si>
  <si>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</si>
  <si>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</si>
  <si>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</si>
  <si>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</si>
  <si>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</si>
  <si>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</si>
  <si>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</si>
  <si>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</si>
  <si>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</si>
  <si>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</si>
  <si>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</si>
  <si>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</si>
  <si>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</si>
  <si>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</si>
  <si>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</si>
  <si>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</si>
  <si>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</si>
  <si>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</si>
  <si>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</si>
  <si>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</si>
  <si>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</si>
  <si>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</si>
  <si>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</si>
  <si>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</si>
  <si>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</si>
  <si>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</si>
  <si>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</si>
  <si>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</si>
  <si>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</si>
  <si>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</si>
  <si>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</si>
  <si>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</si>
  <si>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</si>
  <si>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</si>
  <si>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</si>
  <si>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</si>
  <si>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</si>
  <si>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</si>
  <si>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</si>
  <si>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</si>
  <si>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</si>
  <si>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</si>
  <si>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</si>
  <si>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</si>
  <si>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</si>
  <si>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</si>
  <si>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</si>
  <si>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</si>
  <si>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</si>
  <si>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</si>
  <si>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</si>
  <si>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</si>
  <si>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</si>
  <si>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</si>
  <si>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</si>
  <si>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</si>
  <si>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</si>
  <si>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</si>
  <si>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</si>
  <si>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</si>
  <si>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</si>
  <si>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</si>
  <si>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</si>
  <si>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</si>
  <si>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</si>
  <si>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</si>
  <si>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</si>
  <si>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</si>
  <si>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</si>
  <si>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</si>
  <si>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</si>
  <si>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</si>
  <si>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</si>
  <si>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</si>
  <si>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</si>
  <si>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</si>
  <si>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</si>
  <si>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</si>
  <si>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</si>
  <si>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</si>
  <si>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</si>
  <si>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</si>
  <si>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</si>
  <si>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</si>
  <si>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</si>
  <si>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</si>
  <si>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</si>
  <si>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</si>
  <si>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</si>
  <si>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</si>
  <si>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</si>
  <si>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</si>
  <si>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</si>
  <si>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</si>
  <si>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</si>
  <si>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</si>
  <si>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</si>
  <si>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</si>
  <si>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</si>
  <si>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</si>
  <si>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</si>
  <si>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</si>
  <si>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</si>
  <si>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</si>
  <si>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</si>
  <si>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</si>
  <si>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</si>
  <si>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</si>
  <si>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</si>
  <si>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</si>
  <si>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</si>
  <si>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</si>
  <si>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</si>
  <si>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</si>
  <si>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</si>
  <si>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</si>
  <si>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</si>
  <si>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</si>
  <si>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</si>
  <si>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</si>
  <si>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</si>
  <si>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</si>
  <si>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</si>
  <si>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</si>
  <si>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</si>
  <si>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</si>
  <si>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</si>
  <si>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</si>
  <si>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</si>
  <si>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</si>
  <si>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</si>
  <si>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</si>
  <si>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</si>
  <si>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</si>
  <si>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</si>
  <si>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</si>
  <si>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</si>
  <si>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</si>
  <si>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</si>
  <si>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</si>
  <si>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</si>
  <si>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</si>
  <si>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</si>
  <si>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</si>
  <si>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</si>
  <si>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</si>
  <si>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</si>
  <si>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</si>
  <si>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</si>
  <si>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</si>
  <si>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</si>
  <si>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</si>
  <si>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</si>
  <si>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</si>
  <si>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</si>
  <si>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</si>
  <si>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</si>
  <si>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</si>
  <si>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</si>
  <si>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</si>
  <si>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</si>
  <si>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</si>
  <si>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</si>
  <si>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</si>
  <si>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</si>
  <si>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</si>
  <si>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</si>
  <si>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</si>
  <si>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</si>
  <si>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</si>
  <si>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</si>
  <si>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</si>
  <si>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</si>
  <si>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</si>
  <si>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</si>
  <si>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</si>
  <si>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</si>
  <si>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</si>
  <si>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</si>
  <si>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</si>
  <si>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</si>
  <si>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</si>
  <si>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</si>
  <si>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</si>
  <si>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</si>
  <si>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</si>
  <si>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</si>
  <si>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</si>
  <si>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</si>
  <si>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</si>
  <si>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</si>
  <si>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</si>
  <si>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</si>
  <si>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</si>
  <si>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</si>
  <si>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</si>
  <si>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</si>
  <si>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</si>
  <si>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</si>
  <si>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</si>
  <si>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</si>
  <si>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</si>
  <si>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</si>
  <si>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</si>
  <si>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</si>
  <si>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</si>
  <si>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</si>
  <si>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</si>
  <si>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</si>
  <si>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</si>
  <si>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</si>
  <si>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</si>
  <si>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</si>
  <si>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</si>
  <si>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</si>
  <si>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</si>
  <si>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</si>
  <si>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</si>
  <si>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</si>
  <si>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</si>
  <si>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</si>
  <si>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</si>
  <si>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</si>
  <si>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</si>
  <si>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</si>
  <si>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</si>
  <si>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</si>
  <si>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</si>
  <si>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</si>
  <si>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</si>
  <si>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</si>
  <si>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</si>
  <si>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</si>
  <si>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</si>
  <si>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</si>
  <si>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</si>
  <si>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</si>
  <si>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</si>
  <si>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</si>
  <si>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</si>
  <si>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</si>
  <si>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</si>
  <si>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</si>
  <si>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</si>
  <si>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</si>
  <si>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</si>
  <si>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</si>
  <si>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</si>
  <si>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</si>
  <si>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</si>
  <si>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</si>
  <si>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</si>
  <si>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</si>
  <si>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</si>
  <si>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</si>
  <si>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</si>
  <si>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</si>
  <si>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</si>
  <si>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</si>
  <si>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</si>
  <si>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</si>
  <si>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</si>
  <si>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</si>
  <si>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</si>
  <si>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</si>
  <si>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</si>
  <si>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</si>
  <si>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</si>
  <si>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</si>
  <si>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</si>
  <si>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</si>
  <si>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</si>
  <si>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</si>
  <si>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</si>
  <si>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</si>
  <si>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</si>
  <si>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</si>
  <si>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</si>
  <si>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</si>
  <si>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</si>
  <si>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</si>
  <si>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</si>
  <si>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</si>
  <si>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</si>
  <si>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</si>
  <si>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</si>
  <si>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</si>
  <si>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</si>
  <si>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</si>
  <si>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</si>
  <si>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</si>
  <si>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</si>
  <si>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</si>
  <si>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</si>
  <si>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</si>
  <si>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</si>
  <si>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</si>
  <si>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</si>
  <si>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</si>
  <si>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</si>
  <si>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</si>
  <si>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</si>
  <si>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</si>
  <si>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</si>
  <si>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</si>
  <si>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</si>
  <si>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</si>
  <si>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</si>
  <si>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</si>
  <si>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</si>
  <si>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</si>
  <si>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</si>
  <si>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</si>
  <si>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</si>
  <si>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</si>
  <si>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</si>
  <si>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</si>
  <si>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</si>
  <si>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</si>
  <si>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</si>
  <si>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</si>
  <si>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</si>
  <si>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</si>
  <si>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</si>
  <si>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</si>
  <si>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</si>
  <si>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</si>
  <si>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</si>
  <si>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</si>
  <si>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</si>
  <si>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</si>
  <si>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</si>
  <si>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</si>
  <si>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</si>
  <si>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</si>
  <si>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</si>
  <si>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</si>
  <si>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</si>
  <si>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</si>
  <si>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</si>
  <si>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</si>
  <si>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</si>
  <si>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</si>
  <si>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</si>
  <si>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</si>
  <si>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</si>
  <si>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</si>
  <si>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</si>
  <si>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</si>
  <si>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</si>
  <si>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</si>
  <si>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</si>
  <si>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</si>
  <si>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</si>
  <si>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</si>
  <si>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</si>
  <si>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</si>
  <si>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</si>
  <si>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</si>
  <si>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</si>
  <si>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</si>
  <si>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</si>
  <si>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</si>
  <si>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</si>
  <si>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</si>
  <si>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</si>
  <si>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</si>
  <si>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</si>
  <si>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</si>
  <si>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</si>
  <si>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</si>
  <si>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</si>
  <si>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</si>
  <si>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</si>
  <si>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</si>
  <si>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</si>
  <si>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</si>
  <si>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</si>
  <si>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</si>
  <si>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</si>
  <si>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</si>
  <si>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</si>
  <si>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</si>
  <si>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</si>
  <si>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</si>
  <si>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</si>
  <si>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</si>
  <si>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</si>
  <si>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</si>
  <si>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</si>
  <si>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</si>
  <si>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</si>
  <si>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</si>
  <si>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</si>
  <si>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</si>
  <si>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</si>
  <si>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</si>
  <si>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</si>
  <si>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</si>
  <si>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</si>
  <si>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</si>
  <si>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</si>
  <si>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</si>
  <si>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</si>
  <si>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</si>
  <si>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</si>
  <si>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</si>
  <si>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</si>
  <si>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</si>
  <si>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</si>
  <si>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</si>
  <si>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</si>
  <si>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</si>
  <si>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</si>
  <si>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</si>
  <si>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</si>
  <si>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</si>
  <si>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</si>
  <si>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</si>
  <si>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</si>
  <si>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</si>
  <si>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</si>
  <si>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</si>
  <si>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</si>
  <si>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</si>
  <si>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</si>
  <si>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</si>
  <si>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</si>
  <si>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</si>
  <si>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</si>
  <si>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</si>
  <si>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</si>
  <si>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</si>
  <si>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</si>
  <si>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</si>
  <si>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</si>
  <si>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</si>
  <si>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</si>
  <si>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</si>
  <si>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</si>
  <si>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</si>
  <si>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</si>
  <si>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</si>
  <si>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</si>
  <si>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</si>
  <si>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</si>
  <si>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</si>
  <si>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</si>
  <si>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</si>
  <si>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</si>
  <si>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</si>
  <si>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</si>
  <si>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</si>
  <si>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</si>
  <si>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</si>
  <si>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</si>
  <si>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</si>
  <si>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</si>
  <si>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</si>
  <si>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</si>
  <si>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</si>
  <si>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</si>
  <si>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</si>
  <si>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</si>
  <si>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</si>
  <si>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</si>
  <si>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</si>
  <si>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</si>
  <si>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</si>
  <si>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</si>
  <si>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</si>
  <si>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</si>
  <si>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</si>
  <si>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</si>
  <si>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</si>
  <si>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</si>
  <si>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</si>
  <si>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</si>
  <si>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</si>
  <si>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</si>
  <si>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</si>
  <si>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</si>
  <si>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</si>
  <si>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</si>
  <si>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</si>
  <si>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</si>
  <si>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</si>
  <si>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</si>
  <si>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</si>
  <si>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</si>
  <si>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</si>
  <si>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</si>
  <si>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</si>
  <si>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</si>
  <si>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</si>
  <si>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</si>
  <si>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</si>
  <si>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</si>
  <si>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</si>
  <si>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</si>
  <si>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</si>
  <si>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</si>
  <si>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</si>
  <si>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</si>
  <si>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</si>
  <si>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</si>
  <si>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</si>
  <si>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</si>
  <si>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</si>
  <si>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</si>
  <si>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</si>
  <si>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</si>
  <si>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</si>
  <si>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</si>
  <si>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</si>
  <si>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</si>
  <si>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</si>
  <si>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</si>
  <si>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</si>
  <si>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</si>
  <si>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</si>
  <si>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</si>
  <si>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</si>
  <si>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</si>
  <si>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</si>
  <si>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</si>
  <si>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</si>
  <si>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</si>
  <si>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</si>
  <si>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</si>
  <si>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</si>
  <si>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</si>
  <si>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</si>
  <si>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</si>
  <si>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</si>
  <si>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</si>
  <si>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</si>
  <si>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</si>
  <si>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</si>
  <si>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</si>
  <si>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</si>
  <si>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</si>
  <si>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</si>
  <si>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</si>
  <si>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</si>
  <si>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</si>
  <si>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</si>
  <si>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</si>
  <si>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</si>
  <si>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</si>
  <si>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</si>
  <si>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</si>
  <si>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</si>
  <si>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</si>
  <si>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</si>
  <si>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</si>
  <si>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</si>
  <si>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</si>
  <si>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</si>
  <si>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</si>
  <si>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</si>
  <si>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</si>
  <si>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</si>
  <si>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</si>
  <si>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</si>
  <si>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</si>
  <si>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</si>
  <si>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</si>
  <si>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</si>
  <si>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</si>
  <si>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</si>
  <si>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</si>
  <si>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</si>
  <si>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</si>
  <si>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</si>
  <si>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</si>
  <si>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</si>
  <si>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</si>
  <si>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</si>
  <si>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</si>
  <si>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</si>
  <si>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</si>
  <si>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</si>
  <si>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</si>
  <si>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</si>
  <si>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</si>
  <si>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</si>
  <si>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</si>
  <si>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</si>
  <si>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</si>
  <si>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</si>
  <si>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</si>
  <si>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</si>
  <si>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</si>
  <si>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</si>
  <si>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</si>
  <si>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</si>
  <si>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</si>
  <si>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</si>
  <si>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</si>
  <si>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</si>
  <si>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</si>
  <si>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</si>
  <si>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</si>
  <si>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</si>
  <si>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</si>
  <si>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</si>
  <si>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</si>
  <si>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</si>
  <si>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</si>
  <si>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</si>
  <si>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</si>
  <si>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</si>
  <si>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</si>
  <si>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</si>
  <si>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</si>
  <si>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</si>
  <si>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</si>
  <si>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</si>
  <si>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</si>
  <si>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</si>
  <si>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</si>
  <si>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</si>
  <si>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</si>
  <si>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</si>
  <si>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</si>
  <si>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</si>
  <si>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</si>
  <si>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</si>
  <si>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</si>
  <si>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</si>
  <si>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</si>
  <si>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</si>
  <si>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</si>
  <si>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</si>
  <si>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</si>
  <si>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</si>
  <si>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</si>
  <si>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</si>
  <si>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</si>
  <si>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</si>
  <si>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</si>
  <si>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</si>
  <si>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</si>
  <si>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</si>
  <si>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</si>
  <si>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</si>
  <si>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</si>
  <si>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</si>
  <si>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</si>
  <si>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</si>
  <si>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</si>
  <si>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</si>
  <si>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</si>
  <si>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</si>
  <si>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</si>
  <si>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</si>
  <si>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</si>
  <si>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</si>
  <si>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</si>
  <si>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</si>
  <si>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</si>
  <si>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</si>
  <si>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</si>
  <si>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</si>
  <si>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</si>
  <si>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</si>
  <si>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</si>
  <si>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</si>
  <si>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</si>
  <si>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</si>
  <si>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</si>
  <si>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</si>
  <si>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</si>
  <si>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</si>
  <si>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</si>
  <si>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</si>
  <si>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</si>
  <si>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</si>
  <si>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</si>
  <si>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</si>
  <si>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</si>
  <si>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</si>
  <si>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</si>
  <si>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</si>
  <si>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</si>
  <si>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</si>
  <si>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</si>
  <si>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</si>
  <si>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</si>
  <si>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</si>
  <si>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</si>
  <si>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</si>
  <si>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</si>
  <si>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</si>
  <si>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</si>
  <si>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</si>
  <si>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</si>
  <si>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</si>
  <si>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</si>
  <si>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</si>
  <si>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</si>
  <si>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</si>
  <si>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</si>
  <si>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</si>
  <si>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</si>
  <si>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</si>
  <si>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</si>
  <si>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</si>
  <si>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</si>
  <si>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</si>
  <si>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</si>
  <si>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</si>
  <si>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</si>
  <si>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</si>
  <si>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</si>
  <si>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</si>
  <si>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</si>
  <si>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</si>
  <si>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</si>
  <si>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</si>
  <si>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</si>
  <si>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</si>
  <si>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</si>
  <si>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</si>
  <si>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</si>
  <si>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</si>
  <si>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</si>
  <si>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</si>
  <si>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</si>
  <si>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</si>
  <si>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</si>
  <si>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</si>
  <si>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</si>
  <si>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</si>
  <si>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</si>
  <si>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</si>
  <si>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</si>
  <si>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</si>
  <si>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</si>
  <si>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</si>
  <si>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</si>
  <si>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</si>
  <si>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</si>
  <si>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</si>
  <si>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</si>
  <si>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</si>
  <si>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</si>
  <si>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</si>
  <si>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</si>
  <si>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</si>
  <si>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</si>
  <si>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</si>
  <si>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</si>
  <si>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</si>
  <si>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</si>
  <si>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</si>
  <si>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</si>
  <si>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</si>
  <si>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</si>
  <si>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</si>
  <si>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</si>
  <si>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</si>
  <si>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</si>
  <si>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</si>
  <si>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</si>
  <si>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</si>
  <si>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</si>
  <si>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</si>
  <si>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</si>
  <si>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</si>
  <si>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</si>
  <si>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</si>
  <si>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</si>
  <si>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</si>
  <si>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</si>
  <si>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</si>
  <si>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</si>
  <si>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</si>
  <si>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</si>
  <si>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</si>
  <si>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</si>
  <si>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</si>
  <si>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</si>
  <si>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</si>
  <si>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</si>
  <si>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</si>
  <si>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</si>
  <si>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</si>
  <si>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</si>
  <si>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</si>
  <si>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</si>
  <si>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</si>
  <si>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</si>
  <si>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</si>
  <si>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</si>
  <si>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</si>
  <si>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</si>
  <si>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</si>
  <si>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</si>
  <si>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</si>
  <si>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</si>
  <si>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</si>
  <si>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</si>
  <si>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</si>
  <si>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</si>
  <si>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</si>
  <si>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</si>
  <si>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</si>
  <si>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</si>
  <si>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</si>
  <si>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</si>
  <si>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</si>
  <si>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</si>
  <si>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</si>
  <si>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</si>
  <si>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</si>
  <si>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</si>
  <si>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</si>
  <si>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</si>
  <si>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</si>
  <si>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</si>
  <si>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</si>
  <si>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</si>
  <si>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</si>
  <si>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</si>
  <si>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</si>
  <si>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</si>
  <si>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</si>
  <si>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</si>
  <si>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</si>
  <si>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</si>
  <si>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</si>
  <si>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</si>
  <si>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</si>
  <si>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</si>
  <si>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</si>
  <si>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</si>
  <si>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</si>
  <si>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</si>
  <si>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</si>
  <si>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</si>
  <si>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</si>
  <si>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</si>
  <si>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</si>
  <si>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</si>
  <si>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</si>
  <si>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</si>
  <si>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</si>
  <si>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</si>
  <si>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</si>
  <si>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</si>
  <si>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</si>
  <si>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</si>
  <si>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</si>
  <si>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</si>
  <si>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</si>
  <si>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</si>
  <si>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</si>
  <si>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</si>
  <si>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</si>
  <si>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</si>
  <si>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</si>
  <si>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</si>
  <si>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</si>
  <si>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</si>
  <si>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</si>
  <si>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</si>
  <si>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</si>
  <si>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</si>
  <si>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</si>
  <si>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</si>
  <si>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</si>
  <si>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</si>
  <si>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</si>
  <si>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</si>
  <si>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</si>
  <si>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</si>
  <si>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</si>
  <si>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</si>
  <si>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</si>
  <si>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</si>
  <si>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</si>
  <si>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</si>
  <si>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</si>
  <si>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</si>
  <si>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</si>
  <si>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</si>
  <si>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</si>
  <si>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</si>
  <si>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</si>
  <si>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</si>
  <si>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</si>
  <si>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</si>
  <si>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</si>
  <si>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</si>
  <si>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</si>
  <si>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</si>
  <si>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</si>
  <si>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</si>
  <si>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</si>
  <si>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</si>
  <si>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</si>
  <si>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</si>
  <si>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</si>
  <si>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</si>
  <si>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</si>
  <si>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</si>
  <si>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</si>
  <si>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</si>
  <si>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</si>
  <si>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</si>
  <si>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</si>
  <si>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</si>
  <si>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</si>
  <si>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</si>
  <si>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</si>
  <si>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</si>
  <si>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</si>
  <si>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</si>
  <si>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</si>
  <si>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</si>
  <si>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</si>
  <si>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</si>
  <si>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</si>
  <si>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</si>
  <si>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</si>
  <si>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</si>
  <si>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</si>
  <si>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</si>
  <si>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</si>
  <si>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</si>
  <si>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</si>
  <si>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</si>
  <si>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</si>
  <si>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</si>
  <si>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</si>
  <si>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</si>
  <si>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</si>
  <si>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</si>
  <si>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</si>
  <si>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</si>
  <si>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</si>
  <si>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</si>
  <si>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</si>
  <si>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</si>
  <si>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</si>
  <si>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</si>
  <si>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</si>
  <si>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</si>
  <si>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</si>
  <si>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</si>
  <si>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</si>
  <si>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</si>
  <si>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</si>
  <si>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</si>
  <si>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</si>
  <si>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</si>
  <si>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</si>
  <si>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</si>
  <si>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</si>
  <si>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</si>
  <si>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</si>
  <si>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</si>
  <si>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</si>
  <si>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</si>
  <si>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</si>
  <si>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</si>
  <si>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</si>
  <si>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</si>
  <si>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</si>
  <si>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</si>
  <si>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</si>
  <si>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</si>
  <si>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</si>
  <si>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</si>
  <si>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</si>
  <si>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</si>
  <si>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</si>
  <si>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</si>
  <si>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</si>
  <si>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</si>
  <si>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</si>
  <si>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</si>
  <si>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</si>
  <si>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</si>
  <si>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</si>
  <si>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</si>
  <si>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</si>
  <si>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</si>
  <si>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</si>
  <si>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</si>
  <si>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</si>
  <si>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</si>
  <si>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</si>
  <si>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</si>
  <si>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</si>
  <si>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</si>
  <si>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</si>
  <si>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</si>
  <si>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</si>
  <si>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</si>
  <si>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</si>
  <si>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</si>
  <si>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</si>
  <si>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</si>
  <si>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</si>
  <si>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</si>
  <si>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</si>
  <si>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</si>
  <si>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</si>
  <si>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</si>
  <si>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</si>
  <si>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</si>
  <si>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</si>
  <si>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</si>
  <si>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</si>
  <si>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</si>
  <si>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</si>
  <si>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</si>
  <si>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</si>
  <si>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</si>
  <si>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</si>
  <si>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</si>
  <si>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</si>
  <si>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</si>
  <si>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</si>
  <si>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</si>
  <si>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</si>
  <si>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</si>
  <si>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</si>
  <si>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</si>
  <si>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</si>
  <si>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</si>
  <si>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</si>
  <si>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</si>
  <si>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</si>
  <si>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</si>
  <si>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</si>
  <si>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</si>
  <si>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</si>
  <si>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</si>
  <si>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</si>
  <si>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</si>
  <si>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</si>
  <si>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</si>
  <si>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</si>
  <si>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</si>
  <si>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</si>
  <si>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</si>
  <si>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</si>
  <si>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</si>
  <si>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</si>
  <si>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</si>
  <si>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</si>
  <si>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</si>
  <si>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</si>
  <si>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</si>
  <si>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</si>
  <si>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</si>
  <si>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</si>
  <si>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</si>
  <si>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</si>
  <si>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</si>
  <si>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</si>
  <si>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</si>
  <si>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</si>
  <si>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</si>
  <si>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</si>
  <si>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</si>
  <si>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</si>
  <si>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</si>
  <si>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</si>
  <si>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</si>
  <si>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</si>
  <si>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</si>
  <si>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</si>
  <si>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</si>
  <si>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</si>
  <si>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</si>
  <si>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</si>
  <si>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</si>
  <si>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</si>
  <si>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</si>
  <si>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</si>
  <si>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</si>
  <si>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</si>
  <si>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</si>
  <si>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</si>
  <si>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</si>
  <si>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</si>
  <si>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</si>
  <si>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</si>
  <si>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</si>
  <si>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</si>
  <si>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</si>
  <si>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</si>
  <si>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</si>
  <si>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</si>
  <si>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</si>
  <si>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</si>
  <si>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</si>
  <si>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</si>
  <si>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</si>
  <si>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</si>
  <si>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</si>
  <si>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</si>
  <si>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</si>
  <si>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</si>
  <si>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</si>
  <si>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</si>
  <si>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</si>
  <si>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</si>
  <si>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</si>
  <si>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</si>
  <si>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</si>
  <si>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</si>
  <si>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</si>
  <si>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</si>
  <si>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</si>
  <si>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</si>
  <si>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</si>
  <si>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</si>
  <si>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</si>
  <si>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</si>
  <si>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</si>
  <si>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</si>
  <si>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</si>
  <si>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</si>
  <si>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</si>
  <si>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</si>
  <si>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</si>
  <si>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</si>
  <si>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</si>
  <si>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</si>
  <si>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</si>
  <si>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</si>
  <si>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</si>
  <si>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</si>
  <si>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</si>
  <si>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</si>
  <si>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</si>
  <si>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</si>
  <si>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</si>
  <si>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</si>
  <si>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</si>
  <si>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</si>
  <si>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</si>
  <si>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</si>
  <si>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</si>
  <si>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</si>
  <si>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</si>
  <si>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</si>
  <si>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</si>
  <si>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</si>
  <si>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</si>
  <si>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</si>
  <si>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</si>
  <si>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</si>
  <si>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</si>
  <si>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</si>
  <si>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</si>
  <si>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</si>
  <si>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</si>
  <si>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</si>
  <si>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</si>
  <si>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</si>
  <si>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</si>
  <si>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</si>
  <si>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</si>
  <si>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</si>
  <si>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</si>
  <si>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</si>
  <si>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</si>
  <si>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</si>
  <si>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</si>
  <si>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</si>
  <si>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</si>
  <si>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</si>
  <si>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</si>
  <si>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</si>
  <si>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</si>
  <si>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</si>
  <si>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</si>
  <si>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</si>
  <si>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</si>
  <si>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</si>
  <si>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</si>
  <si>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</si>
  <si>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</si>
  <si>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</si>
  <si>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</si>
  <si>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</si>
  <si>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</si>
  <si>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</si>
  <si>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</si>
  <si>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</si>
  <si>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</si>
  <si>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</si>
  <si>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</si>
  <si>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</si>
  <si>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</si>
  <si>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</si>
  <si>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</si>
  <si>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</si>
  <si>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</si>
  <si>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</si>
  <si>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</si>
  <si>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</si>
  <si>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</si>
  <si>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</si>
  <si>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</si>
  <si>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</si>
  <si>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</si>
  <si>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</si>
  <si>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</si>
  <si>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</si>
  <si>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</si>
  <si>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</si>
  <si>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</si>
  <si>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</si>
  <si>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</si>
  <si>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</si>
  <si>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</si>
  <si>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</si>
  <si>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</si>
  <si>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</si>
  <si>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</si>
  <si>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</si>
  <si>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</si>
  <si>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</si>
  <si>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</si>
  <si>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</si>
  <si>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</si>
  <si>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</si>
  <si>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</si>
  <si>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</si>
  <si>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</si>
  <si>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</si>
  <si>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</si>
  <si>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</si>
  <si>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</si>
  <si>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</si>
  <si>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</si>
  <si>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</si>
  <si>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</si>
  <si>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</si>
  <si>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</si>
  <si>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</si>
  <si>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</si>
  <si>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</si>
  <si>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</si>
  <si>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</si>
  <si>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</si>
  <si>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</si>
  <si>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</si>
  <si>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</si>
  <si>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</si>
  <si>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</si>
  <si>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</si>
  <si>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</si>
  <si>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</si>
  <si>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</si>
  <si>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</si>
  <si>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</si>
  <si>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</si>
  <si>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</si>
  <si>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</si>
  <si>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</si>
  <si>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</si>
  <si>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</si>
  <si>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</si>
  <si>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</si>
  <si>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</si>
  <si>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</si>
  <si>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</si>
  <si>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</si>
  <si>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</si>
  <si>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</si>
  <si>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</si>
  <si>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</si>
  <si>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</si>
  <si>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</si>
  <si>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</si>
  <si>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</si>
  <si>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</si>
  <si>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</si>
  <si>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</si>
  <si>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</si>
  <si>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</si>
  <si>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</si>
  <si>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</si>
  <si>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</si>
  <si>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</si>
  <si>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</si>
  <si>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</si>
  <si>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</si>
  <si>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</si>
  <si>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</si>
  <si>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</si>
  <si>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</si>
  <si>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</si>
  <si>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</si>
  <si>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</si>
  <si>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</si>
  <si>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</si>
  <si>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</si>
  <si>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</si>
  <si>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</si>
  <si>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</si>
  <si>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</si>
  <si>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</si>
  <si>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</si>
  <si>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</si>
  <si>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</si>
  <si>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</si>
  <si>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</si>
  <si>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</si>
  <si>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</si>
  <si>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</si>
  <si>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</si>
  <si>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</si>
  <si>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</si>
  <si>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</si>
  <si>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</si>
  <si>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</si>
  <si>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</si>
  <si>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</si>
  <si>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</si>
  <si>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</si>
  <si>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</si>
  <si>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</si>
  <si>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</si>
  <si>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</si>
  <si>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</si>
  <si>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</si>
  <si>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</si>
  <si>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</si>
  <si>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</si>
  <si>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</si>
  <si>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</si>
  <si>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</si>
  <si>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</si>
  <si>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</si>
  <si>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</si>
  <si>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</si>
  <si>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</si>
  <si>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</si>
  <si>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</si>
  <si>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</si>
  <si>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</si>
  <si>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</si>
  <si>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</si>
  <si>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</si>
  <si>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</si>
  <si>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</si>
  <si>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</si>
  <si>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</si>
  <si>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</si>
  <si>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</si>
  <si>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</si>
  <si>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</si>
  <si>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</si>
  <si>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</si>
  <si>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</si>
  <si>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</si>
  <si>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</si>
  <si>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</si>
  <si>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</si>
  <si>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</si>
  <si>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</si>
  <si>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</si>
  <si>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</si>
  <si>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</si>
  <si>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</si>
  <si>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</si>
  <si>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</si>
  <si>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</si>
  <si>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</si>
  <si>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</si>
  <si>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</si>
  <si>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</si>
  <si>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</si>
  <si>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</si>
  <si>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</si>
  <si>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</si>
  <si>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</si>
  <si>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</si>
  <si>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</si>
  <si>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</si>
  <si>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</si>
  <si>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</si>
  <si>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</si>
  <si>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</si>
  <si>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</si>
  <si>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</si>
  <si>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</si>
  <si>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</si>
  <si>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</si>
  <si>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</si>
  <si>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</si>
  <si>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</si>
  <si>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</si>
  <si>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</si>
  <si>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</si>
  <si>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</si>
  <si>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</si>
  <si>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</si>
  <si>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</si>
  <si>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</si>
  <si>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</si>
  <si>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</si>
  <si>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</si>
  <si>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</si>
  <si>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</si>
  <si>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</si>
  <si>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</si>
  <si>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</si>
  <si>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</si>
  <si>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</si>
  <si>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</si>
  <si>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</si>
  <si>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</si>
  <si>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</si>
  <si>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</si>
  <si>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</si>
  <si>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</si>
  <si>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</si>
  <si>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</si>
  <si>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</si>
  <si>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</si>
  <si>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</si>
  <si>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</si>
  <si>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</si>
  <si>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</si>
  <si>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</si>
  <si>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</si>
  <si>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</si>
  <si>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</si>
  <si>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</si>
  <si>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</si>
  <si>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</si>
  <si>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</si>
  <si>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</si>
  <si>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</si>
  <si>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</si>
  <si>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</si>
  <si>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</si>
  <si>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</si>
  <si>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</si>
  <si>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</si>
  <si>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</si>
  <si>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</si>
  <si>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</si>
  <si>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</si>
  <si>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</si>
  <si>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</si>
  <si>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</si>
  <si>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</si>
  <si>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</si>
  <si>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</si>
  <si>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</si>
  <si>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</si>
  <si>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</si>
  <si>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</si>
  <si>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</si>
  <si>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</si>
  <si>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</si>
  <si>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</si>
  <si>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</si>
  <si>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</si>
  <si>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</si>
  <si>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</si>
  <si>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</si>
  <si>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</si>
  <si>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</si>
  <si>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</si>
  <si>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</si>
  <si>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</si>
  <si>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</si>
  <si>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</si>
  <si>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</si>
  <si>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</si>
  <si>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</si>
  <si>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</si>
  <si>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</si>
  <si>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</si>
  <si>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</si>
  <si>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</si>
  <si>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</si>
  <si>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</si>
  <si>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</si>
  <si>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</si>
  <si>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</si>
  <si>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</si>
  <si>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</si>
  <si>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</si>
  <si>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</si>
  <si>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</si>
  <si>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</si>
  <si>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</si>
  <si>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</si>
  <si>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</si>
  <si>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</si>
  <si>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</si>
  <si>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</si>
  <si>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</si>
  <si>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</si>
  <si>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</si>
  <si>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</si>
  <si>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</si>
  <si>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</si>
  <si>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</si>
  <si>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</si>
  <si>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</si>
  <si>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</si>
  <si>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</si>
  <si>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</si>
  <si>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</si>
  <si>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</si>
  <si>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</si>
  <si>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</si>
  <si>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</si>
  <si>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</si>
  <si>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</si>
  <si>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</si>
  <si>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</si>
  <si>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</si>
  <si>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</si>
  <si>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</si>
  <si>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</si>
  <si>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</si>
  <si>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</si>
  <si>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</si>
  <si>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</si>
  <si>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</si>
  <si>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</si>
  <si>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</si>
  <si>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</si>
  <si>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</si>
  <si>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</si>
  <si>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</si>
  <si>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</si>
  <si>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</si>
  <si>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</si>
  <si>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</si>
  <si>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</si>
  <si>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</si>
  <si>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</si>
  <si>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</si>
  <si>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</si>
  <si>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</si>
  <si>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</si>
  <si>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</si>
  <si>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</si>
  <si>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</si>
  <si>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</si>
  <si>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</si>
  <si>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</si>
  <si>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</si>
  <si>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</si>
  <si>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</si>
  <si>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</si>
  <si>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</si>
  <si>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</si>
  <si>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</si>
  <si>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</si>
  <si>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</si>
  <si>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</si>
  <si>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</si>
  <si>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</si>
  <si>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</si>
  <si>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</si>
  <si>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</si>
  <si>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</si>
  <si>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</si>
  <si>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</si>
  <si>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</si>
  <si>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</si>
  <si>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</si>
  <si>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</si>
  <si>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</si>
  <si>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</si>
  <si>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</si>
  <si>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</si>
  <si>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</si>
  <si>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</si>
  <si>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</si>
  <si>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</si>
  <si>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</si>
  <si>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</si>
  <si>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</si>
  <si>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</si>
  <si>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</si>
  <si>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</si>
  <si>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</si>
  <si>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</si>
  <si>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</si>
  <si>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</si>
  <si>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</si>
  <si>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</si>
  <si>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</si>
  <si>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</si>
  <si>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</si>
  <si>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</si>
  <si>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</si>
  <si>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</si>
  <si>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</si>
  <si>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</si>
  <si>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</si>
  <si>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</si>
  <si>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</si>
  <si>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</si>
  <si>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</si>
  <si>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</si>
  <si>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</si>
  <si>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</si>
  <si>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</si>
  <si>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</si>
  <si>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</si>
  <si>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</si>
  <si>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</si>
  <si>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</si>
  <si>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</si>
  <si>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</si>
  <si>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</si>
  <si>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</si>
  <si>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</si>
  <si>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</si>
  <si>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</si>
  <si>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</si>
  <si>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</si>
  <si>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</si>
  <si>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</si>
  <si>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</si>
  <si>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</si>
  <si>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</si>
  <si>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</si>
  <si>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</si>
  <si>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</si>
  <si>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</si>
  <si>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</si>
  <si>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</si>
  <si>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</si>
  <si>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</si>
  <si>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</si>
  <si>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</si>
  <si>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</si>
  <si>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</si>
  <si>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</si>
  <si>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</si>
  <si>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</si>
  <si>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</si>
  <si>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</si>
  <si>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</si>
  <si>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</si>
  <si>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</si>
  <si>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</si>
  <si>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</si>
  <si>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</si>
  <si>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</si>
  <si>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</si>
  <si>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</si>
  <si>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</si>
  <si>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</si>
  <si>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</si>
  <si>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</si>
  <si>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</si>
  <si>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</si>
  <si>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</si>
  <si>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</si>
  <si>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</si>
  <si>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</si>
  <si>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</si>
  <si>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</si>
  <si>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</si>
  <si>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</si>
  <si>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</si>
  <si>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</si>
  <si>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</si>
  <si>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</si>
  <si>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</si>
  <si>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</si>
  <si>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</si>
  <si>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</si>
  <si>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</si>
  <si>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</si>
  <si>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</si>
  <si>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</si>
  <si>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</si>
  <si>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</si>
  <si>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</si>
  <si>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</si>
  <si>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</si>
  <si>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</si>
  <si>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</si>
  <si>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</si>
  <si>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</si>
  <si>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</si>
  <si>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</si>
  <si>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</si>
  <si>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</si>
  <si>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</si>
  <si>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</si>
  <si>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</si>
  <si>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</si>
  <si>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</si>
  <si>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</si>
  <si>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</si>
  <si>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</si>
  <si>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</si>
  <si>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</si>
  <si>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</si>
  <si>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</si>
  <si>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</si>
  <si>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</si>
  <si>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</si>
  <si>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</si>
  <si>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</si>
  <si>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</si>
  <si>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</si>
  <si>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</si>
  <si>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</si>
  <si>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</si>
  <si>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</si>
  <si>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</si>
  <si>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</si>
  <si>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</si>
  <si>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</si>
  <si>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</si>
  <si>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</si>
  <si>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</si>
  <si>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</si>
  <si>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</si>
  <si>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</si>
  <si>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</si>
  <si>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</si>
  <si>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</si>
  <si>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</si>
  <si>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</si>
  <si>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</si>
  <si>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</si>
  <si>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</si>
  <si>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</si>
  <si>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</si>
  <si>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</si>
  <si>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</si>
  <si>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</si>
  <si>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</si>
  <si>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</si>
  <si>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</si>
  <si>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</si>
  <si>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</si>
  <si>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</si>
  <si>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</si>
  <si>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</si>
  <si>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</si>
  <si>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</si>
  <si>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</si>
  <si>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</si>
  <si>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</si>
  <si>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</si>
  <si>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</si>
  <si>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</si>
  <si>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</si>
  <si>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</si>
  <si>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</si>
  <si>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</si>
  <si>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</si>
  <si>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</si>
  <si>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</si>
  <si>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</si>
  <si>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</si>
  <si>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</si>
  <si>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</si>
  <si>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</si>
  <si>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</si>
  <si>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</si>
  <si>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</si>
  <si>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</si>
  <si>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</si>
  <si>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</si>
  <si>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</si>
  <si>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</si>
  <si>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</si>
  <si>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</si>
  <si>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</si>
  <si>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</si>
  <si>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</si>
  <si>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</si>
  <si>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</si>
  <si>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</si>
  <si>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</si>
  <si>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</si>
  <si>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</si>
  <si>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</si>
  <si>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</si>
  <si>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</si>
  <si>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</si>
  <si>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</si>
  <si>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</si>
  <si>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</si>
  <si>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</si>
  <si>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</si>
  <si>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</si>
  <si>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</si>
  <si>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</si>
  <si>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</si>
  <si>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</si>
  <si>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</si>
  <si>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</si>
  <si>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</si>
  <si>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</si>
  <si>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</si>
  <si>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</si>
  <si>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</si>
  <si>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</si>
  <si>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</si>
  <si>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</si>
  <si>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</si>
  <si>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</si>
  <si>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</si>
  <si>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</si>
  <si>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</si>
  <si>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</si>
  <si>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</si>
  <si>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</si>
  <si>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</si>
  <si>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</si>
  <si>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</si>
  <si>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</si>
  <si>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</si>
  <si>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</si>
  <si>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</si>
  <si>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</si>
  <si>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</si>
  <si>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</si>
  <si>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</si>
  <si>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</si>
  <si>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</si>
  <si>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</si>
  <si>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</si>
  <si>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</si>
  <si>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</si>
  <si>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</si>
  <si>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</si>
  <si>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</si>
  <si>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</si>
  <si>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</si>
  <si>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</si>
  <si>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</si>
  <si>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</si>
  <si>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</si>
  <si>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</si>
  <si>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</si>
  <si>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</si>
  <si>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</si>
  <si>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</si>
  <si>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</si>
  <si>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</si>
  <si>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</si>
  <si>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</si>
  <si>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</si>
  <si>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</si>
  <si>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</si>
  <si>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</si>
  <si>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</si>
  <si>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</si>
  <si>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</si>
  <si>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</si>
  <si>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</si>
  <si>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</si>
  <si>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</si>
  <si>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</si>
  <si>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</si>
  <si>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</si>
  <si>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</si>
  <si>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</si>
  <si>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</si>
  <si>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</si>
  <si>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</si>
  <si>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</si>
  <si>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</si>
  <si>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</si>
  <si>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</si>
  <si>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</si>
  <si>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</si>
  <si>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</si>
  <si>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</si>
  <si>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</si>
  <si>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</si>
  <si>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</si>
  <si>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</si>
  <si>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</si>
  <si>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</si>
  <si>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</si>
  <si>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</si>
  <si>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</si>
  <si>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</si>
  <si>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</si>
  <si>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</si>
  <si>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</si>
  <si>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</si>
  <si>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</si>
  <si>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</si>
  <si>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</si>
  <si>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</si>
  <si>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</si>
  <si>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</si>
  <si>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</si>
  <si>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</si>
  <si>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</si>
  <si>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</si>
  <si>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</si>
  <si>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</si>
  <si>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</si>
  <si>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</si>
  <si>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</si>
  <si>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</si>
  <si>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</si>
  <si>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</si>
  <si>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</si>
  <si>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</si>
  <si>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</si>
  <si>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</si>
  <si>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</si>
  <si>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</si>
  <si>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</si>
  <si>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</si>
  <si>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</si>
  <si>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</si>
  <si>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</si>
  <si>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</si>
  <si>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</si>
  <si>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</si>
  <si>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</si>
  <si>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</si>
  <si>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</si>
  <si>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</si>
  <si>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</si>
  <si>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</si>
  <si>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</si>
  <si>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</si>
  <si>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</si>
  <si>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</si>
  <si>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</si>
  <si>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</si>
  <si>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</si>
  <si>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</si>
  <si>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</si>
  <si>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</si>
  <si>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</si>
  <si>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</si>
  <si>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</si>
  <si>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</si>
  <si>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</si>
  <si>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</si>
  <si>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</si>
  <si>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</si>
  <si>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</si>
  <si>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</si>
  <si>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</si>
  <si>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</si>
  <si>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</si>
  <si>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</si>
  <si>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</si>
  <si>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</si>
  <si>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</si>
  <si>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</si>
  <si>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</si>
  <si>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</si>
  <si>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</si>
  <si>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</si>
  <si>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</si>
  <si>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</si>
  <si>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</si>
  <si>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</si>
  <si>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</si>
  <si>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</si>
  <si>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</si>
  <si>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</si>
  <si>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</si>
  <si>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</si>
  <si>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</si>
  <si>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</si>
  <si>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</si>
  <si>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</si>
  <si>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</si>
  <si>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</si>
  <si>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</si>
  <si>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</si>
  <si>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</si>
  <si>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</si>
  <si>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</si>
  <si>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</si>
  <si>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</si>
  <si>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</si>
  <si>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</si>
  <si>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</si>
  <si>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</si>
  <si>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</si>
  <si>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</si>
  <si>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</si>
  <si>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</si>
  <si>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</si>
  <si>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</si>
  <si>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</si>
  <si>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</si>
  <si>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</si>
  <si>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</si>
  <si>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</si>
  <si>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</si>
  <si>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</si>
  <si>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</si>
  <si>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</si>
  <si>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</si>
  <si>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</si>
  <si>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</si>
  <si>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</si>
  <si>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</si>
  <si>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</si>
  <si>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</si>
  <si>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</si>
  <si>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</si>
  <si>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</si>
  <si>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</si>
  <si>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</si>
  <si>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</si>
  <si>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</si>
  <si>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</si>
  <si>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</si>
  <si>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</si>
  <si>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</si>
  <si>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</si>
  <si>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</si>
  <si>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</si>
  <si>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</si>
  <si>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</si>
  <si>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</si>
  <si>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</si>
  <si>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</si>
  <si>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</si>
  <si>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</si>
  <si>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</si>
  <si>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</si>
  <si>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</si>
  <si>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</si>
  <si>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</si>
  <si>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</si>
  <si>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</si>
  <si>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</si>
  <si>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</si>
  <si>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</si>
  <si>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</si>
  <si>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</si>
  <si>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</si>
  <si>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</si>
  <si>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</si>
  <si>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</si>
  <si>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</si>
  <si>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</si>
  <si>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</si>
  <si>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</si>
  <si>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</si>
  <si>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</si>
  <si>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</si>
  <si>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</si>
  <si>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</si>
  <si>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</si>
  <si>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</si>
  <si>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</si>
  <si>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</si>
  <si>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</si>
  <si>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</si>
  <si>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</si>
  <si>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</si>
  <si>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</si>
  <si>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</si>
  <si>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</si>
  <si>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</si>
  <si>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</si>
  <si>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</si>
  <si>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</si>
  <si>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</si>
  <si>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</si>
  <si>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</si>
  <si>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</si>
  <si>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</si>
  <si>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</si>
  <si>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</si>
  <si>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</si>
  <si>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</si>
  <si>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</si>
  <si>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</si>
  <si>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</si>
  <si>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</si>
  <si>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</si>
  <si>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</si>
  <si>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</si>
  <si>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</si>
  <si>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</si>
  <si>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</si>
  <si>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</si>
  <si>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</si>
  <si>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</si>
  <si>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</si>
  <si>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</si>
  <si>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</si>
  <si>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</si>
  <si>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</si>
  <si>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</si>
  <si>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</si>
  <si>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</si>
  <si>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</si>
  <si>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</si>
  <si>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</si>
  <si>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</si>
  <si>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</si>
  <si>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</si>
  <si>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</si>
  <si>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</si>
  <si>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</si>
  <si>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</si>
  <si>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</si>
  <si>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</si>
  <si>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</si>
  <si>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</si>
  <si>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</si>
  <si>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</si>
  <si>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</si>
  <si>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</si>
  <si>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</si>
  <si>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</si>
  <si>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</si>
  <si>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</si>
  <si>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</si>
  <si>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</si>
  <si>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</si>
  <si>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</si>
  <si>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</si>
  <si>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</si>
  <si>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</si>
  <si>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</si>
  <si>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</si>
  <si>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</si>
  <si>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</si>
  <si>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</si>
  <si>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</si>
  <si>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</si>
  <si>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</si>
  <si>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</si>
  <si>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</si>
  <si>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</si>
  <si>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</si>
  <si>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</si>
  <si>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</si>
  <si>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</si>
  <si>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</si>
  <si>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</si>
  <si>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</si>
  <si>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</si>
  <si>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</si>
  <si>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</si>
  <si>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</si>
  <si>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</si>
  <si>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</si>
  <si>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</si>
  <si>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</si>
  <si>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</si>
  <si>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</si>
  <si>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</si>
  <si>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</si>
  <si>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</si>
  <si>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</si>
  <si>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</si>
  <si>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</si>
  <si>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</si>
  <si>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</si>
  <si>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</si>
  <si>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</si>
  <si>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</si>
  <si>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</si>
  <si>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</si>
  <si>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</si>
  <si>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</si>
  <si>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</si>
  <si>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</si>
  <si>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</si>
  <si>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</si>
  <si>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</si>
  <si>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</si>
  <si>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</si>
  <si>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</si>
  <si>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</si>
  <si>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</si>
  <si>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</si>
  <si>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</si>
  <si>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</si>
  <si>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</si>
  <si>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</si>
  <si>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</si>
  <si>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</si>
  <si>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</si>
  <si>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</si>
  <si>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</si>
  <si>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</si>
  <si>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</si>
  <si>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</si>
  <si>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</si>
  <si>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</si>
  <si>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</si>
  <si>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</si>
  <si>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</si>
  <si>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</si>
  <si>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</si>
  <si>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</si>
  <si>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</si>
  <si>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</si>
  <si>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</si>
  <si>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</si>
  <si>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</si>
  <si>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</si>
  <si>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</si>
  <si>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</si>
  <si>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</si>
  <si>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</si>
  <si>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</si>
  <si>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</si>
  <si>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</si>
  <si>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</si>
  <si>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</si>
  <si>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</si>
  <si>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</si>
  <si>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</si>
  <si>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</si>
  <si>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</si>
  <si>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</si>
  <si>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</si>
  <si>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</si>
  <si>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</si>
  <si>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</si>
  <si>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</si>
  <si>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</si>
  <si>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</si>
  <si>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</si>
  <si>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</si>
  <si>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</si>
  <si>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</si>
  <si>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</si>
  <si>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</si>
  <si>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</si>
  <si>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</si>
  <si>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</si>
  <si>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</si>
  <si>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</si>
  <si>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</si>
  <si>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</si>
  <si>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</si>
  <si>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</si>
  <si>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</si>
  <si>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</si>
  <si>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</si>
  <si>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</si>
  <si>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</si>
  <si>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</si>
  <si>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</si>
  <si>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</si>
  <si>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</si>
  <si>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</si>
  <si>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</si>
  <si>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</si>
  <si>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</si>
  <si>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</si>
  <si>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</si>
  <si>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</si>
  <si>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</si>
  <si>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</si>
  <si>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</si>
  <si>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</si>
  <si>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</si>
  <si>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</si>
  <si>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</si>
  <si>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</si>
  <si>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</si>
  <si>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</si>
  <si>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</si>
  <si>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</si>
  <si>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</si>
  <si>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</si>
  <si>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</si>
  <si>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</si>
  <si>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</si>
  <si>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</si>
  <si>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</si>
  <si>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</si>
  <si>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</si>
  <si>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</si>
  <si>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</si>
  <si>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</si>
  <si>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</si>
  <si>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</si>
  <si>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</si>
  <si>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</si>
  <si>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</si>
  <si>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</si>
  <si>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</si>
  <si>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</si>
  <si>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</si>
  <si>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</si>
  <si>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</si>
  <si>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</si>
  <si>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</si>
  <si>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</si>
  <si>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</si>
  <si>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</si>
  <si>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</si>
  <si>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</si>
  <si>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</si>
  <si>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</si>
  <si>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</si>
  <si>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</si>
  <si>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</si>
  <si>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</si>
  <si>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</si>
  <si>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</si>
  <si>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</si>
  <si>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</si>
  <si>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</si>
  <si>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</si>
  <si>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</si>
  <si>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</si>
  <si>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</si>
  <si>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</si>
  <si>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</si>
  <si>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</si>
  <si>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</si>
  <si>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</si>
  <si>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</si>
  <si>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</si>
  <si>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</si>
  <si>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</si>
  <si>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</si>
  <si>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</si>
  <si>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</si>
  <si>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</si>
  <si>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</si>
  <si>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</si>
  <si>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</si>
  <si>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</si>
  <si>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</si>
  <si>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</si>
  <si>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</si>
  <si>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</si>
  <si>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</si>
  <si>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</si>
  <si>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</si>
  <si>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</si>
  <si>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</si>
  <si>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</si>
  <si>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</si>
  <si>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</si>
  <si>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</si>
  <si>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</si>
  <si>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</si>
  <si>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</si>
  <si>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</si>
  <si>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</si>
  <si>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</si>
  <si>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</si>
  <si>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</si>
  <si>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</si>
  <si>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</si>
  <si>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</si>
  <si>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</si>
  <si>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</si>
  <si>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</si>
  <si>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</si>
  <si>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</si>
  <si>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</si>
  <si>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</si>
  <si>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</si>
  <si>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</si>
  <si>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</si>
  <si>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</si>
  <si>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</si>
  <si>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</si>
  <si>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</si>
  <si>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</si>
  <si>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</si>
  <si>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</si>
  <si>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</si>
  <si>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</si>
  <si>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</si>
  <si>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</si>
  <si>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</si>
  <si>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</si>
  <si>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</si>
  <si>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</si>
  <si>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</si>
  <si>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</si>
  <si>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</si>
  <si>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</si>
  <si>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</si>
  <si>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</si>
  <si>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</si>
  <si>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</si>
  <si>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</si>
  <si>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</si>
  <si>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</si>
  <si>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</si>
  <si>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</si>
  <si>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</si>
  <si>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</si>
  <si>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</si>
  <si>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</si>
  <si>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</si>
  <si>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</si>
  <si>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</si>
  <si>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</si>
  <si>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</si>
  <si>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</si>
  <si>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</si>
  <si>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</si>
  <si>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</si>
  <si>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</si>
  <si>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</si>
  <si>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</si>
  <si>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</si>
  <si>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</si>
  <si>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</si>
  <si>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</si>
  <si>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</si>
  <si>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</si>
  <si>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</si>
  <si>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</si>
  <si>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</si>
  <si>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</si>
  <si>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</si>
  <si>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</si>
  <si>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</si>
  <si>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</si>
  <si>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</si>
  <si>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</si>
  <si>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</si>
  <si>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</si>
  <si>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</si>
  <si>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</si>
  <si>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</si>
  <si>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</si>
  <si>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</si>
  <si>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</si>
  <si>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</si>
  <si>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</si>
  <si>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</si>
  <si>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</si>
  <si>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</si>
  <si>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</si>
  <si>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</si>
  <si>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</si>
  <si>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</si>
  <si>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</si>
  <si>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</si>
  <si>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</si>
  <si>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</si>
  <si>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</si>
  <si>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</si>
  <si>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</si>
  <si>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</si>
  <si>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</si>
  <si>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</si>
  <si>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</si>
  <si>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</si>
  <si>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</si>
  <si>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</si>
  <si>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</si>
  <si>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</si>
  <si>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</si>
  <si>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</si>
  <si>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</si>
  <si>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</si>
  <si>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</si>
  <si>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</si>
  <si>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</si>
  <si>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</si>
  <si>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</si>
  <si>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</si>
  <si>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</si>
  <si>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</si>
  <si>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</si>
  <si>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</si>
  <si>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</si>
  <si>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</si>
  <si>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</si>
  <si>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</si>
  <si>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</si>
  <si>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</si>
  <si>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</si>
  <si>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</si>
  <si>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</si>
  <si>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</si>
  <si>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</si>
  <si>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</si>
  <si>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</si>
  <si>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</si>
  <si>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</si>
  <si>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</si>
  <si>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</si>
  <si>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</si>
  <si>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</si>
  <si>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</si>
  <si>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</si>
  <si>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</si>
  <si>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</si>
  <si>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</si>
  <si>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</si>
  <si>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</si>
  <si>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</si>
  <si>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</si>
  <si>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</si>
  <si>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</si>
  <si>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</si>
  <si>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</si>
  <si>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</si>
  <si>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</si>
  <si>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</si>
  <si>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</si>
  <si>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</si>
  <si>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</si>
  <si>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</si>
  <si>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</si>
  <si>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</si>
  <si>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</si>
  <si>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</si>
  <si>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</si>
  <si>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</si>
  <si>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</si>
  <si>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</si>
  <si>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</si>
  <si>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</si>
  <si>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</si>
  <si>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</si>
  <si>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</si>
  <si>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</si>
  <si>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</si>
  <si>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</si>
  <si>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</si>
  <si>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</si>
  <si>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</si>
  <si>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</si>
  <si>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</si>
  <si>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</si>
  <si>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</si>
  <si>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</si>
  <si>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</si>
  <si>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</si>
  <si>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</si>
  <si>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</si>
  <si>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</si>
  <si>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</si>
  <si>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</si>
  <si>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</si>
  <si>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</si>
  <si>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</si>
  <si>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</si>
  <si>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</si>
  <si>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</si>
  <si>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</si>
  <si>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</si>
  <si>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</si>
  <si>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</si>
  <si>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</si>
  <si>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</si>
  <si>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</si>
  <si>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</si>
  <si>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</si>
  <si>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</si>
  <si>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</si>
  <si>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</si>
  <si>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</si>
  <si>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</si>
  <si>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</si>
  <si>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</si>
  <si>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</si>
  <si>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</si>
  <si>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</si>
  <si>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</si>
  <si>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</si>
  <si>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</si>
  <si>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</si>
  <si>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</si>
  <si>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</si>
  <si>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</si>
  <si>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</si>
  <si>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</si>
  <si>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</si>
  <si>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</si>
  <si>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</si>
  <si>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</si>
  <si>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</si>
  <si>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</si>
  <si>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</si>
  <si>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</si>
  <si>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</si>
  <si>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</si>
  <si>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</si>
  <si>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</si>
  <si>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</si>
  <si>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</si>
  <si>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</si>
  <si>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</si>
  <si>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</si>
  <si>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</si>
  <si>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</si>
  <si>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</si>
  <si>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</si>
  <si>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</si>
  <si>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</si>
  <si>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</si>
  <si>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</si>
  <si>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</si>
  <si>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</si>
  <si>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</si>
  <si>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</si>
  <si>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</si>
  <si>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</si>
  <si>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</si>
  <si>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</si>
  <si>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</si>
  <si>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</si>
  <si>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</si>
  <si>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</si>
  <si>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</si>
  <si>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</si>
  <si>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</si>
  <si>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</si>
  <si>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</si>
  <si>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</si>
  <si>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</si>
  <si>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</si>
  <si>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</si>
  <si>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</si>
  <si>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</si>
  <si>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</si>
  <si>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</si>
  <si>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</si>
  <si>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</si>
  <si>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</si>
  <si>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</si>
  <si>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</si>
  <si>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</si>
  <si>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</si>
  <si>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</si>
  <si>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</si>
  <si>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</si>
  <si>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</si>
  <si>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</si>
  <si>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</si>
  <si>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</si>
  <si>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</si>
  <si>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</si>
  <si>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</si>
  <si>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</si>
  <si>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</si>
  <si>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</si>
  <si>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</si>
  <si>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</si>
  <si>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</si>
  <si>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</si>
  <si>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</si>
  <si>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</si>
  <si>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</si>
  <si>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</si>
  <si>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</si>
  <si>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</si>
  <si>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</si>
  <si>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</si>
  <si>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</si>
  <si>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</si>
  <si>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</si>
  <si>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</si>
  <si>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</si>
  <si>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</si>
  <si>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</si>
  <si>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</si>
  <si>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</si>
  <si>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</si>
  <si>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</si>
  <si>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</si>
  <si>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</si>
  <si>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</si>
  <si>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</si>
  <si>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</si>
  <si>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</si>
  <si>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</si>
  <si>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</si>
  <si>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</si>
  <si>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</si>
  <si>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</si>
  <si>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</si>
  <si>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</si>
  <si>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</si>
  <si>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</si>
  <si>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</si>
  <si>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</si>
  <si>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</si>
  <si>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</si>
  <si>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</si>
  <si>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</si>
  <si>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</si>
  <si>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</si>
  <si>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</si>
  <si>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</si>
  <si>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</si>
  <si>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</si>
  <si>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</si>
  <si>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</si>
  <si>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</si>
  <si>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</si>
  <si>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</si>
  <si>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</si>
  <si>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</si>
  <si>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</si>
  <si>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</si>
  <si>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</si>
  <si>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</si>
  <si>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</si>
  <si>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</si>
  <si>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</si>
  <si>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</si>
  <si>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</si>
  <si>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</si>
  <si>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</si>
  <si>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</si>
  <si>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</si>
  <si>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</si>
  <si>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</si>
  <si>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</si>
  <si>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</si>
  <si>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</si>
  <si>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</si>
  <si>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</si>
  <si>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</si>
  <si>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</si>
  <si>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</si>
  <si>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</si>
  <si>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</si>
  <si>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</si>
  <si>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</si>
  <si>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</si>
  <si>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</si>
  <si>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</si>
  <si>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</si>
  <si>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</si>
  <si>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</si>
  <si>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</si>
  <si>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</si>
  <si>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</si>
  <si>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</si>
  <si>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</si>
  <si>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</si>
  <si>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</si>
  <si>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</si>
  <si>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</si>
  <si>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</si>
  <si>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</si>
  <si>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</si>
  <si>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</si>
  <si>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</si>
  <si>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</si>
  <si>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</si>
  <si>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</si>
  <si>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</si>
  <si>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</si>
  <si>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</si>
  <si>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</si>
  <si>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</si>
  <si>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</si>
  <si>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</si>
  <si>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</si>
  <si>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</si>
  <si>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</si>
  <si>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</si>
  <si>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</si>
  <si>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</si>
  <si>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</si>
  <si>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</si>
  <si>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</si>
  <si>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</si>
  <si>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</si>
  <si>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</si>
  <si>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</si>
  <si>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</si>
  <si>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</si>
  <si>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</si>
  <si>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</si>
  <si>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</si>
  <si>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</si>
  <si>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</si>
  <si>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</si>
  <si>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</si>
  <si>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</si>
  <si>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</si>
  <si>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</si>
  <si>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</si>
  <si>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</si>
  <si>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</si>
  <si>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</si>
  <si>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</si>
  <si>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</si>
  <si>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</si>
  <si>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</si>
  <si>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</si>
  <si>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</si>
  <si>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</si>
  <si>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</si>
  <si>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</si>
  <si>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</si>
  <si>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</si>
  <si>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</si>
  <si>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</si>
  <si>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</si>
  <si>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</si>
  <si>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</si>
  <si>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</si>
  <si>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</si>
  <si>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</si>
  <si>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</si>
  <si>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</si>
  <si>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</si>
  <si>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</si>
  <si>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</si>
  <si>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</si>
  <si>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</si>
  <si>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</si>
  <si>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</si>
  <si>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</si>
  <si>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</si>
  <si>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</si>
  <si>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</si>
  <si>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</si>
  <si>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</si>
  <si>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</si>
  <si>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</si>
  <si>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</si>
  <si>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</si>
  <si>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</si>
  <si>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</si>
  <si>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</si>
  <si>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</si>
  <si>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</si>
  <si>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</si>
  <si>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</si>
  <si>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</si>
  <si>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</si>
  <si>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</si>
  <si>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</si>
  <si>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</si>
  <si>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</si>
  <si>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</si>
  <si>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</si>
  <si>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</si>
  <si>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</si>
  <si>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</si>
  <si>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</si>
  <si>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</si>
  <si>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</si>
  <si>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</si>
  <si>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</si>
  <si>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</si>
  <si>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</si>
  <si>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</si>
  <si>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</si>
  <si>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</si>
  <si>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</si>
  <si>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</si>
  <si>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</si>
  <si>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</si>
  <si>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</si>
  <si>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</si>
  <si>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</si>
  <si>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</si>
  <si>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</si>
  <si>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</si>
  <si>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</si>
  <si>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</si>
  <si>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</si>
  <si>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</si>
  <si>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</si>
  <si>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</si>
  <si>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</si>
  <si>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</si>
  <si>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</si>
  <si>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</si>
  <si>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</si>
  <si>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</si>
  <si>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</si>
  <si>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</si>
  <si>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</si>
  <si>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</si>
  <si>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</si>
  <si>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</si>
  <si>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</si>
  <si>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</si>
  <si>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</si>
  <si>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</si>
  <si>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</si>
  <si>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</si>
  <si>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</si>
  <si>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</si>
  <si>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</si>
  <si>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</si>
  <si>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</si>
  <si>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</si>
  <si>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</si>
  <si>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</si>
  <si>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</si>
  <si>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</si>
  <si>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</si>
  <si>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</si>
  <si>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</si>
  <si>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</si>
  <si>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</si>
  <si>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</si>
  <si>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</si>
  <si>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</si>
  <si>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</si>
  <si>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</si>
  <si>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</si>
  <si>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</si>
  <si>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</si>
  <si>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</si>
  <si>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</si>
  <si>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</si>
  <si>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</si>
  <si>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</si>
  <si>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</si>
  <si>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</si>
  <si>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</si>
  <si>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</si>
  <si>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</si>
  <si>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</si>
  <si>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</si>
  <si>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</si>
  <si>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</si>
  <si>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</si>
  <si>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</si>
  <si>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</si>
  <si>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</si>
  <si>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</si>
  <si>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</si>
  <si>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</si>
  <si>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</si>
  <si>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</si>
  <si>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</si>
  <si>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</si>
  <si>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</si>
  <si>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</si>
  <si>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</si>
  <si>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</si>
  <si>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</si>
  <si>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</si>
  <si>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</si>
  <si>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</si>
  <si>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</si>
  <si>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</si>
  <si>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</si>
  <si>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</si>
  <si>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</si>
  <si>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</si>
  <si>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</si>
  <si>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</si>
  <si>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</si>
  <si>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</si>
  <si>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</si>
  <si>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</si>
  <si>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</si>
  <si>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</si>
  <si>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</si>
  <si>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</si>
  <si>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</si>
  <si>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</si>
  <si>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</si>
  <si>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</si>
  <si>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</si>
  <si>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</si>
  <si>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</si>
  <si>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</si>
  <si>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</si>
  <si>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</si>
  <si>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</si>
  <si>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</si>
  <si>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</si>
  <si>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</si>
  <si>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</si>
  <si>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</si>
  <si>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</si>
  <si>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</si>
  <si>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</si>
  <si>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</si>
  <si>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</si>
  <si>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</si>
  <si>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</si>
  <si>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</si>
  <si>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</si>
  <si>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</si>
  <si>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</si>
  <si>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</si>
  <si>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</si>
  <si>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</si>
  <si>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</si>
  <si>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</si>
  <si>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</si>
  <si>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</si>
  <si>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</si>
  <si>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</si>
  <si>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</si>
  <si>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</si>
  <si>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</si>
  <si>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</si>
  <si>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</si>
  <si>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</si>
  <si>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</si>
  <si>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</si>
  <si>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</si>
  <si>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</si>
  <si>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</si>
  <si>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</si>
  <si>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</si>
  <si>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</si>
  <si>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</si>
  <si>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</si>
  <si>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</si>
  <si>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</si>
  <si>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</si>
  <si>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</si>
  <si>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</si>
  <si>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</si>
  <si>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</si>
  <si>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</si>
  <si>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</si>
  <si>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</si>
  <si>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</si>
  <si>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</si>
  <si>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</si>
  <si>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</si>
  <si>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</si>
  <si>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</si>
  <si>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</si>
  <si>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</si>
  <si>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</si>
  <si>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</si>
  <si>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</si>
  <si>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</si>
  <si>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</si>
  <si>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</si>
  <si>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</si>
  <si>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</si>
  <si>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</si>
  <si>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</si>
  <si>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</si>
  <si>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</si>
  <si>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</si>
  <si>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</si>
  <si>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</si>
  <si>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</si>
  <si>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</si>
  <si>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</si>
  <si>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</si>
  <si>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</si>
  <si>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</si>
  <si>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</si>
  <si>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</si>
  <si>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</si>
  <si>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</si>
  <si>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</si>
  <si>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</si>
  <si>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</si>
  <si>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</si>
  <si>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</si>
  <si>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</si>
  <si>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</si>
  <si>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</si>
  <si>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</si>
  <si>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</si>
  <si>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</si>
  <si>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</si>
  <si>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</si>
  <si>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</si>
  <si>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</si>
  <si>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</si>
  <si>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</si>
  <si>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</si>
  <si>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</si>
  <si>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</si>
  <si>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</si>
  <si>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</si>
  <si>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</si>
  <si>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</si>
  <si>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</si>
  <si>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</si>
  <si>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</si>
  <si>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</si>
  <si>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</si>
  <si>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</si>
  <si>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</si>
  <si>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</si>
  <si>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</si>
  <si>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</si>
  <si>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</si>
  <si>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</si>
  <si>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</si>
  <si>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</si>
  <si>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</si>
  <si>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</si>
  <si>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</si>
  <si>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</si>
  <si>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</si>
  <si>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</si>
  <si>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</si>
  <si>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</si>
  <si>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</si>
  <si>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</si>
  <si>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</si>
  <si>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</si>
  <si>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</si>
  <si>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</si>
  <si>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</si>
  <si>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</si>
  <si>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</si>
  <si>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</si>
  <si>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</si>
  <si>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</si>
  <si>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</si>
  <si>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</si>
  <si>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</si>
  <si>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</si>
  <si>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</si>
  <si>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</si>
  <si>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</si>
  <si>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</si>
  <si>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</si>
  <si>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</si>
  <si>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</si>
  <si>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</si>
  <si>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</si>
  <si>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</si>
  <si>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</si>
  <si>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</si>
  <si>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</si>
  <si>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</si>
  <si>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</si>
  <si>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</si>
  <si>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</si>
  <si>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</si>
  <si>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</si>
  <si>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</si>
  <si>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</si>
  <si>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</si>
  <si>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</si>
  <si>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</si>
  <si>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</si>
  <si>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</si>
  <si>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</si>
  <si>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</si>
  <si>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</si>
  <si>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</si>
  <si>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</si>
  <si>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</si>
  <si>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</si>
  <si>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</si>
  <si>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</si>
  <si>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</si>
  <si>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</si>
  <si>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</si>
  <si>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</si>
  <si>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</si>
  <si>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</si>
  <si>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</si>
  <si>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</si>
  <si>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</si>
  <si>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</si>
  <si>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</si>
  <si>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</si>
  <si>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</si>
  <si>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</si>
  <si>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</si>
  <si>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</si>
  <si>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</si>
  <si>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</si>
  <si>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</si>
  <si>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</si>
  <si>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</si>
  <si>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</si>
  <si>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</si>
  <si>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</si>
  <si>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</si>
  <si>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</si>
  <si>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</si>
  <si>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</si>
  <si>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</si>
  <si>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</si>
  <si>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</si>
  <si>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</si>
  <si>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</si>
  <si>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</si>
  <si>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</si>
  <si>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</si>
  <si>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</si>
  <si>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</si>
  <si>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</si>
  <si>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</si>
  <si>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</si>
  <si>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</si>
  <si>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</si>
  <si>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</si>
  <si>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</si>
  <si>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</si>
  <si>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</si>
  <si>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</si>
  <si>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</si>
  <si>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</si>
  <si>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</si>
  <si>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</si>
  <si>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</si>
  <si>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</si>
  <si>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</si>
  <si>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</si>
  <si>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</si>
  <si>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</si>
  <si>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</si>
  <si>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</si>
  <si>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</si>
  <si>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</si>
  <si>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</si>
  <si>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</si>
  <si>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</si>
  <si>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</si>
  <si>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</si>
  <si>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</si>
  <si>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</si>
  <si>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</si>
  <si>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</si>
  <si>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</si>
  <si>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</si>
  <si>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</si>
  <si>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</si>
  <si>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</si>
  <si>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</si>
  <si>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</si>
  <si>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</si>
  <si>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</si>
  <si>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</si>
  <si>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</si>
  <si>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</si>
  <si>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</si>
  <si>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</si>
  <si>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</si>
  <si>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</si>
  <si>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</si>
  <si>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</si>
  <si>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</si>
  <si>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</si>
  <si>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</si>
  <si>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</si>
  <si>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</si>
  <si>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</si>
  <si>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</si>
  <si>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</si>
  <si>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</si>
  <si>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</si>
  <si>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</si>
  <si>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</si>
  <si>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</si>
  <si>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</si>
  <si>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</si>
  <si>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</si>
  <si>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</si>
  <si>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</si>
  <si>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</si>
  <si>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</si>
  <si>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</si>
  <si>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</si>
  <si>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</si>
  <si>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</si>
  <si>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</si>
  <si>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</si>
  <si>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</si>
  <si>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</si>
  <si>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</si>
  <si>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</si>
  <si>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</si>
  <si>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</si>
  <si>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</si>
  <si>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</si>
  <si>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</si>
  <si>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</si>
  <si>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</si>
  <si>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</si>
  <si>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</si>
  <si>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</si>
  <si>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</si>
  <si>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</si>
  <si>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</si>
  <si>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</si>
  <si>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</si>
  <si>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</si>
  <si>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</si>
  <si>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</si>
  <si>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</si>
  <si>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</si>
  <si>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</si>
  <si>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</si>
  <si>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</si>
  <si>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</si>
  <si>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</si>
  <si>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</si>
  <si>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</si>
  <si>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</si>
  <si>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</si>
  <si>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</si>
  <si>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</si>
  <si>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</si>
  <si>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</si>
  <si>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</si>
  <si>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</si>
  <si>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</si>
  <si>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</si>
  <si>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</si>
  <si>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</si>
  <si>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</si>
  <si>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</si>
  <si>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</si>
  <si>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</si>
  <si>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</si>
  <si>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</si>
  <si>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</si>
  <si>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</si>
  <si>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</si>
  <si>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</si>
  <si>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</si>
  <si>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</si>
  <si>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</si>
  <si>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</si>
  <si>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</si>
  <si>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</si>
  <si>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</si>
  <si>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</si>
  <si>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</si>
  <si>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</si>
  <si>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</si>
  <si>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</si>
  <si>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</si>
  <si>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</si>
  <si>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</si>
  <si>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</si>
  <si>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</si>
  <si>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</si>
  <si>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</si>
  <si>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</si>
  <si>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</si>
  <si>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</si>
  <si>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</si>
  <si>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</si>
  <si>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</si>
  <si>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</si>
  <si>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</si>
  <si>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</si>
  <si>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</si>
  <si>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</si>
  <si>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</si>
  <si>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</si>
  <si>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</si>
  <si>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</si>
  <si>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</si>
  <si>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</si>
  <si>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</si>
  <si>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</si>
  <si>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</si>
  <si>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</si>
  <si>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</si>
  <si>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</si>
  <si>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</si>
  <si>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</si>
  <si>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</si>
  <si>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</si>
  <si>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</si>
  <si>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</si>
  <si>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</si>
  <si>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</si>
  <si>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</si>
  <si>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</si>
  <si>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</si>
  <si>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</si>
  <si>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</si>
  <si>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</si>
  <si>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</si>
  <si>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</si>
  <si>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</si>
  <si>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</si>
  <si>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</si>
  <si>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</si>
  <si>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</si>
  <si>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</si>
  <si>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</si>
  <si>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</si>
  <si>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</si>
  <si>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</si>
  <si>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</si>
  <si>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</si>
  <si>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</si>
  <si>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</si>
  <si>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</si>
  <si>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</si>
  <si>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</si>
  <si>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</si>
  <si>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</si>
  <si>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</si>
  <si>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</si>
  <si>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</si>
  <si>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</si>
  <si>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</si>
  <si>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</si>
  <si>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</si>
  <si>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</si>
  <si>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</si>
  <si>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</si>
  <si>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</si>
  <si>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</si>
  <si>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</si>
  <si>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</si>
  <si>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</si>
  <si>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</si>
  <si>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</si>
  <si>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</si>
  <si>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</si>
  <si>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</si>
  <si>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</si>
  <si>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</si>
  <si>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</si>
  <si>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</si>
  <si>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</si>
  <si>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</si>
  <si>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</si>
  <si>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</si>
  <si>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</si>
  <si>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</si>
  <si>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</si>
  <si>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</si>
  <si>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</si>
  <si>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</si>
  <si>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</si>
  <si>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</si>
  <si>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</si>
  <si>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</si>
  <si>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</si>
  <si>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</si>
  <si>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</si>
  <si>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</si>
  <si>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</si>
  <si>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</si>
  <si>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</si>
  <si>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</si>
  <si>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</si>
  <si>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</si>
  <si>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</si>
  <si>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</si>
  <si>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</si>
  <si>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</si>
  <si>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</si>
  <si>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</si>
  <si>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</si>
  <si>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</si>
  <si>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</si>
  <si>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</si>
  <si>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</si>
  <si>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</si>
  <si>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</si>
  <si>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</si>
  <si>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</si>
  <si>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</si>
  <si>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</si>
  <si>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</si>
  <si>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</si>
  <si>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</si>
  <si>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</si>
  <si>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</si>
  <si>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</si>
  <si>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</si>
  <si>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</si>
  <si>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</si>
  <si>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</si>
  <si>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</si>
  <si>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</si>
  <si>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</si>
  <si>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</si>
  <si>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</si>
  <si>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</si>
  <si>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</si>
  <si>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</si>
  <si>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</si>
  <si>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</si>
  <si>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</si>
  <si>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</si>
  <si>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</si>
  <si>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</si>
  <si>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</si>
  <si>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</si>
  <si>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</si>
  <si>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</si>
  <si>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</si>
  <si>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</si>
  <si>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</si>
  <si>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</si>
  <si>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</si>
  <si>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</si>
  <si>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</si>
  <si>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</si>
  <si>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</si>
  <si>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</si>
  <si>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</si>
  <si>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</si>
  <si>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</si>
  <si>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</si>
  <si>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</si>
  <si>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</si>
  <si>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</si>
  <si>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</si>
  <si>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</si>
  <si>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</si>
  <si>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</si>
  <si>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</si>
  <si>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</si>
  <si>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</si>
  <si>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</si>
  <si>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</si>
  <si>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</si>
  <si>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</si>
  <si>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</si>
  <si>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</si>
  <si>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</si>
  <si>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</si>
  <si>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</si>
  <si>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</si>
  <si>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</si>
  <si>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</si>
  <si>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</si>
  <si>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</si>
  <si>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</si>
  <si>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</si>
  <si>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</si>
  <si>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</si>
  <si>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</si>
  <si>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</si>
  <si>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</si>
  <si>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</si>
  <si>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</si>
  <si>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</si>
  <si>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</si>
  <si>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</si>
  <si>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</si>
  <si>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</si>
  <si>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</si>
  <si>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</si>
  <si>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</si>
  <si>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</si>
  <si>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</si>
  <si>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</si>
  <si>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</si>
  <si>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</si>
  <si>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</si>
  <si>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</si>
  <si>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</si>
  <si>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</si>
  <si>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</si>
  <si>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</si>
  <si>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</si>
  <si>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</si>
  <si>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</si>
  <si>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</si>
  <si>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</si>
  <si>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</si>
  <si>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</si>
  <si>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</si>
  <si>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</si>
  <si>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</si>
  <si>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</si>
  <si>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</si>
  <si>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</si>
  <si>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</si>
  <si>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</si>
  <si>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</si>
  <si>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</si>
  <si>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</si>
  <si>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</si>
  <si>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</si>
  <si>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</si>
  <si>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</si>
  <si>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</si>
  <si>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</si>
  <si>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</si>
  <si>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</si>
  <si>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</si>
  <si>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</si>
  <si>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</si>
  <si>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</si>
  <si>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</si>
  <si>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</si>
  <si>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</si>
  <si>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</si>
  <si>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</si>
  <si>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</si>
  <si>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</si>
  <si>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</si>
  <si>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</si>
  <si>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</si>
  <si>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</si>
  <si>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</si>
  <si>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</si>
  <si>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</si>
  <si>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</si>
  <si>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</si>
  <si>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</si>
  <si>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</si>
  <si>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</si>
  <si>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</si>
  <si>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</si>
  <si>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</si>
  <si>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</si>
  <si>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</si>
  <si>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</si>
  <si>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</si>
  <si>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</si>
  <si>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</si>
  <si>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</si>
  <si>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</si>
  <si>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</si>
  <si>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</si>
  <si>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</si>
  <si>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</si>
  <si>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</si>
  <si>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</si>
  <si>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</si>
  <si>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</si>
  <si>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</si>
  <si>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</si>
  <si>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</si>
  <si>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</si>
  <si>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</si>
  <si>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</si>
  <si>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</si>
  <si>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</si>
  <si>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</si>
  <si>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</si>
  <si>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</si>
  <si>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</si>
  <si>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</si>
  <si>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</si>
  <si>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</si>
  <si>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</si>
  <si>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</si>
  <si>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</si>
  <si>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</si>
  <si>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</si>
  <si>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</si>
  <si>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</si>
  <si>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</si>
  <si>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</si>
  <si>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</si>
  <si>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</si>
  <si>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</si>
  <si>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</si>
  <si>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</si>
  <si>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</si>
  <si>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</si>
  <si>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</si>
  <si>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</si>
  <si>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</si>
  <si>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</si>
  <si>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</si>
  <si>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</si>
  <si>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</si>
  <si>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</si>
  <si>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</si>
  <si>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</si>
  <si>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</si>
  <si>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</si>
  <si>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</si>
  <si>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</si>
  <si>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</si>
  <si>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</si>
  <si>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</si>
  <si>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</si>
  <si>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</si>
  <si>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</si>
  <si>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</si>
  <si>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</si>
  <si>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</si>
  <si>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</si>
  <si>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</si>
  <si>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</si>
  <si>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</si>
  <si>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</si>
  <si>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</si>
  <si>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</si>
  <si>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</si>
  <si>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</si>
  <si>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</si>
  <si>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</si>
  <si>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</si>
  <si>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</si>
  <si>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</si>
  <si>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</si>
  <si>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</si>
  <si>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</si>
  <si>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</si>
  <si>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</si>
  <si>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</si>
  <si>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</si>
  <si>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</si>
  <si>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</si>
  <si>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</si>
  <si>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</si>
  <si>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</si>
  <si>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</si>
  <si>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</si>
  <si>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</si>
  <si>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</si>
  <si>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</si>
  <si>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</si>
  <si>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</si>
  <si>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</si>
  <si>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</si>
  <si>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</si>
  <si>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</si>
  <si>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</si>
  <si>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</si>
  <si>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</si>
  <si>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</si>
  <si>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</si>
  <si>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</si>
  <si>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</si>
  <si>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</si>
  <si>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</si>
  <si>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</si>
  <si>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</si>
  <si>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</si>
  <si>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</si>
  <si>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</si>
  <si>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</si>
  <si>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</si>
  <si>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</si>
  <si>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</si>
  <si>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</si>
  <si>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</si>
  <si>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</si>
  <si>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</si>
  <si>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</si>
  <si>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</si>
  <si>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</si>
  <si>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</si>
  <si>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</si>
  <si>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</si>
  <si>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</si>
  <si>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</si>
  <si>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</si>
  <si>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</si>
  <si>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</si>
  <si>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</si>
  <si>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</si>
  <si>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</si>
  <si>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</si>
  <si>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</si>
  <si>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</si>
  <si>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</si>
  <si>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</si>
  <si>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</si>
  <si>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</si>
  <si>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</si>
  <si>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</si>
  <si>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</si>
  <si>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</si>
  <si>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</si>
  <si>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</si>
  <si>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</si>
  <si>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</si>
  <si>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</si>
  <si>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</si>
  <si>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</si>
  <si>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</si>
  <si>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</si>
  <si>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</si>
  <si>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</si>
  <si>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</si>
  <si>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</si>
  <si>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</si>
  <si>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</si>
  <si>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</si>
  <si>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</si>
  <si>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</si>
  <si>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</si>
  <si>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</si>
  <si>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</si>
  <si>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</si>
  <si>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</si>
  <si>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</si>
  <si>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</si>
  <si>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</si>
  <si>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</si>
  <si>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</si>
  <si>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</si>
  <si>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</si>
  <si>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</si>
  <si>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</si>
  <si>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</si>
  <si>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</si>
  <si>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</si>
  <si>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</si>
  <si>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</si>
  <si>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</si>
  <si>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</si>
  <si>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</si>
  <si>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</si>
  <si>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</si>
  <si>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</si>
  <si>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</si>
  <si>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</si>
  <si>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</si>
  <si>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</si>
  <si>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</si>
  <si>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</si>
  <si>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</si>
  <si>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</si>
  <si>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</si>
  <si>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</si>
  <si>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</si>
  <si>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</si>
  <si>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</si>
  <si>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</si>
  <si>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</si>
  <si>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</si>
  <si>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</si>
  <si>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</si>
  <si>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</si>
  <si>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</si>
  <si>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</si>
  <si>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</si>
  <si>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</si>
  <si>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</si>
  <si>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</si>
  <si>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</si>
  <si>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</si>
  <si>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</si>
  <si>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</si>
  <si>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</si>
  <si>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</si>
  <si>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</si>
  <si>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</si>
  <si>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</si>
  <si>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</si>
  <si>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</si>
  <si>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</si>
  <si>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</si>
  <si>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</si>
  <si>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</si>
  <si>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</si>
  <si>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</si>
  <si>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</si>
  <si>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</si>
  <si>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</si>
  <si>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</si>
  <si>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</si>
  <si>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</si>
  <si>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</si>
  <si>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</si>
  <si>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</si>
  <si>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</si>
  <si>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</si>
  <si>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</si>
  <si>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</si>
  <si>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</si>
  <si>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</si>
  <si>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</si>
  <si>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</si>
  <si>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</si>
  <si>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</si>
  <si>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</si>
  <si>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</si>
  <si>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</si>
  <si>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</si>
  <si>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</si>
  <si>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</si>
  <si>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</si>
  <si>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</si>
  <si>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</si>
  <si>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</si>
  <si>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</si>
  <si>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</si>
  <si>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</si>
  <si>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</si>
  <si>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</si>
  <si>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</si>
  <si>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</si>
  <si>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</si>
  <si>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</si>
  <si>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</si>
  <si>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</si>
  <si>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</si>
  <si>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</si>
  <si>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</si>
  <si>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</si>
  <si>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</si>
  <si>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</si>
  <si>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</si>
  <si>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</si>
  <si>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</si>
  <si>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</si>
  <si>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</si>
  <si>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</si>
  <si>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</si>
  <si>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</si>
  <si>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</si>
  <si>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</si>
  <si>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</si>
  <si>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</si>
  <si>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</si>
  <si>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</si>
  <si>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</si>
  <si>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</si>
  <si>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</si>
  <si>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</si>
  <si>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</si>
  <si>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</si>
  <si>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</si>
  <si>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</si>
  <si>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</si>
  <si>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</si>
  <si>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</si>
  <si>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</si>
  <si>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</si>
  <si>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</si>
  <si>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</si>
  <si>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</si>
  <si>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</si>
  <si>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</si>
  <si>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</si>
  <si>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</si>
  <si>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</si>
  <si>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</si>
  <si>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</si>
  <si>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</si>
  <si>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</si>
  <si>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</si>
  <si>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</si>
  <si>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</si>
  <si>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</si>
  <si>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</si>
  <si>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</si>
  <si>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</si>
  <si>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</si>
  <si>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</si>
  <si>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</si>
  <si>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</si>
  <si>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</si>
  <si>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</si>
  <si>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</si>
  <si>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</si>
  <si>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</si>
  <si>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</si>
  <si>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</si>
  <si>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</si>
  <si>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</si>
  <si>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</si>
  <si>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</si>
  <si>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</si>
  <si>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</si>
  <si>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</si>
  <si>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</si>
  <si>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</si>
  <si>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</si>
  <si>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</si>
  <si>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</si>
  <si>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</si>
  <si>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</si>
  <si>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</si>
  <si>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</si>
  <si>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</si>
  <si>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</si>
  <si>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</si>
  <si>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</si>
  <si>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</si>
  <si>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</si>
  <si>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</si>
  <si>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</si>
  <si>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</si>
  <si>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</si>
  <si>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</si>
  <si>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</si>
  <si>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</si>
  <si>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</si>
  <si>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</si>
  <si>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</si>
  <si>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</si>
  <si>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</si>
  <si>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</si>
  <si>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</si>
  <si>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</si>
  <si>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</si>
  <si>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</si>
  <si>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</si>
  <si>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</si>
  <si>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</si>
  <si>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</si>
  <si>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</si>
  <si>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</si>
  <si>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</si>
  <si>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</si>
  <si>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</si>
  <si>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</si>
  <si>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</si>
  <si>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</si>
  <si>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</si>
  <si>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</si>
  <si>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</si>
  <si>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</si>
  <si>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</si>
  <si>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</si>
  <si>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</si>
  <si>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</si>
  <si>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</si>
  <si>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</si>
  <si>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</si>
  <si>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</si>
  <si>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</si>
  <si>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</si>
  <si>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</si>
  <si>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</si>
  <si>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</si>
  <si>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</si>
  <si>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</si>
  <si>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</si>
  <si>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</si>
  <si>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</si>
  <si>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</si>
  <si>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</si>
  <si>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</si>
  <si>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</si>
  <si>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</si>
  <si>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</si>
  <si>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</si>
  <si>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</si>
  <si>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</si>
  <si>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</si>
  <si>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</si>
  <si>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</si>
  <si>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</si>
  <si>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</si>
  <si>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</si>
  <si>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</si>
  <si>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</si>
  <si>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</si>
  <si>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</si>
  <si>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</si>
  <si>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</si>
  <si>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</si>
  <si>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</si>
  <si>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</si>
  <si>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</si>
  <si>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</si>
  <si>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</si>
  <si>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</si>
  <si>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</si>
  <si>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</si>
  <si>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</si>
  <si>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</si>
  <si>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</si>
  <si>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</si>
  <si>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</si>
  <si>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</si>
  <si>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</si>
  <si>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</si>
  <si>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</si>
  <si>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</si>
  <si>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</si>
  <si>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</si>
  <si>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</si>
  <si>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</si>
  <si>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</si>
  <si>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</si>
  <si>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</si>
  <si>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</si>
  <si>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</si>
  <si>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</si>
  <si>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</si>
  <si>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</si>
  <si>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</si>
  <si>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</si>
  <si>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</si>
  <si>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</si>
  <si>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</si>
  <si>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</si>
  <si>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</si>
  <si>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</si>
  <si>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</si>
  <si>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</si>
  <si>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</si>
  <si>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</si>
  <si>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</si>
  <si>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</si>
  <si>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</si>
  <si>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</si>
  <si>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</si>
  <si>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</si>
  <si>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</si>
  <si>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</si>
  <si>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</si>
  <si>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</si>
  <si>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</si>
  <si>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</si>
  <si>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</si>
  <si>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</si>
  <si>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</si>
  <si>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</si>
  <si>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</si>
  <si>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</si>
  <si>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</si>
  <si>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</si>
  <si>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</si>
  <si>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</si>
  <si>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</si>
  <si>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</si>
  <si>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</si>
  <si>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</si>
  <si>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</si>
  <si>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</si>
  <si>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</si>
  <si>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</si>
  <si>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</si>
  <si>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</si>
  <si>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</si>
  <si>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</si>
  <si>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</si>
  <si>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</si>
  <si>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</si>
  <si>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</si>
  <si>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</si>
  <si>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</si>
  <si>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</si>
  <si>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</si>
  <si>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</si>
  <si>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</si>
  <si>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</si>
  <si>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</si>
  <si>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</si>
  <si>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</si>
  <si>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</si>
  <si>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</si>
  <si>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</si>
  <si>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</si>
  <si>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</si>
  <si>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</si>
  <si>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</si>
  <si>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</si>
  <si>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</si>
  <si>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</si>
  <si>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</si>
  <si>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</si>
  <si>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</si>
  <si>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</si>
  <si>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</si>
  <si>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</si>
  <si>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</si>
  <si>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</si>
  <si>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</si>
  <si>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</si>
  <si>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</si>
  <si>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</si>
  <si>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</si>
  <si>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</si>
  <si>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</si>
  <si>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</si>
  <si>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</si>
  <si>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</si>
  <si>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</si>
  <si>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</si>
  <si>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</si>
  <si>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</si>
  <si>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</si>
  <si>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</si>
  <si>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</si>
  <si>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</si>
  <si>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</si>
  <si>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</si>
  <si>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</si>
  <si>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</si>
  <si>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</si>
  <si>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</si>
  <si>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</si>
  <si>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</si>
  <si>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</si>
  <si>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</si>
  <si>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</si>
  <si>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</si>
  <si>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</si>
  <si>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</si>
  <si>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</si>
  <si>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</si>
  <si>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</si>
  <si>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</si>
  <si>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</si>
  <si>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</si>
  <si>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</si>
  <si>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</si>
  <si>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</si>
  <si>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</si>
  <si>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</si>
  <si>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</si>
  <si>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</si>
  <si>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</si>
  <si>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</si>
  <si>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</si>
  <si>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</si>
  <si>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</si>
  <si>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</si>
  <si>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</si>
  <si>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</si>
  <si>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</si>
  <si>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</si>
  <si>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</si>
  <si>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</si>
  <si>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</si>
  <si>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</si>
  <si>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</si>
  <si>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</si>
  <si>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</si>
  <si>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</si>
  <si>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</si>
  <si>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</si>
  <si>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</si>
  <si>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</si>
  <si>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</si>
  <si>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</si>
  <si>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</si>
  <si>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</si>
  <si>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</si>
  <si>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</si>
  <si>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</si>
  <si>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</si>
  <si>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</si>
  <si>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</si>
  <si>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</si>
  <si>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</si>
  <si>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</si>
  <si>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</si>
  <si>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</si>
  <si>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</si>
  <si>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</si>
  <si>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</si>
  <si>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</si>
  <si>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</si>
  <si>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</si>
  <si>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</si>
  <si>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</si>
  <si>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</si>
  <si>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</si>
  <si>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</si>
  <si>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</si>
  <si>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</si>
  <si>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</si>
  <si>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</si>
  <si>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</si>
  <si>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</si>
  <si>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</si>
  <si>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</si>
  <si>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</si>
  <si>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</si>
  <si>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</si>
  <si>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</si>
  <si>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</si>
  <si>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</si>
  <si>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</si>
  <si>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</si>
  <si>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</si>
  <si>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</si>
  <si>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</si>
  <si>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</si>
  <si>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</si>
  <si>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</si>
  <si>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</si>
  <si>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</si>
  <si>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</si>
  <si>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</si>
  <si>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</si>
  <si>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</si>
  <si>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</si>
  <si>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</si>
  <si>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</si>
  <si>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</si>
  <si>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</si>
  <si>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</si>
  <si>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</si>
  <si>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</si>
  <si>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</si>
  <si>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</si>
  <si>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</si>
  <si>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</si>
  <si>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</si>
  <si>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</si>
  <si>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</si>
  <si>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</si>
  <si>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</si>
  <si>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</si>
  <si>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</si>
  <si>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</si>
  <si>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</si>
  <si>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</si>
  <si>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</si>
  <si>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</si>
  <si>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</si>
  <si>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</si>
  <si>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</si>
  <si>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</si>
  <si>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</si>
  <si>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</si>
  <si>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</si>
  <si>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</si>
  <si>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</si>
  <si>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</si>
  <si>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</si>
  <si>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</si>
  <si>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</si>
  <si>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</si>
  <si>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</si>
  <si>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</si>
  <si>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</si>
  <si>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</si>
  <si>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</si>
  <si>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</si>
  <si>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</si>
  <si>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</si>
  <si>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</si>
  <si>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</si>
  <si>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</si>
  <si>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</si>
  <si>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</si>
  <si>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</si>
  <si>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</si>
  <si>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</si>
  <si>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</si>
  <si>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</si>
  <si>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</si>
  <si>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</si>
  <si>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</si>
  <si>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</si>
  <si>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</si>
  <si>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</si>
  <si>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</si>
  <si>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</si>
  <si>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</si>
  <si>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</si>
  <si>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</si>
  <si>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</si>
  <si>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</si>
  <si>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</si>
  <si>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</si>
  <si>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</si>
  <si>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</si>
  <si>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</si>
  <si>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</si>
  <si>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</si>
  <si>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</si>
  <si>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</si>
  <si>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</si>
  <si>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</si>
  <si>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</si>
  <si>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</si>
  <si>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</si>
  <si>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</si>
  <si>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</si>
  <si>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</si>
  <si>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</si>
  <si>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</si>
  <si>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</si>
  <si>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</si>
  <si>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</si>
  <si>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</si>
  <si>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</si>
  <si>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</si>
  <si>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</si>
  <si>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</si>
  <si>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</si>
  <si>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</si>
  <si>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</si>
  <si>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</si>
  <si>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</si>
  <si>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</si>
  <si>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</si>
  <si>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</si>
  <si>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</si>
  <si>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</si>
  <si>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</si>
  <si>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</si>
  <si>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</si>
  <si>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</si>
  <si>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</si>
  <si>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</si>
  <si>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</si>
  <si>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</si>
  <si>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</si>
  <si>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</si>
  <si>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</si>
  <si>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</si>
  <si>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</si>
  <si>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</si>
  <si>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</si>
  <si>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</si>
  <si>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</si>
  <si>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</si>
  <si>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</si>
  <si>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</si>
  <si>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</si>
  <si>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</si>
  <si>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</si>
  <si>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</si>
  <si>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</si>
  <si>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</si>
  <si>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</si>
  <si>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</si>
  <si>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</si>
  <si>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</si>
  <si>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</si>
  <si>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</si>
  <si>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</si>
  <si>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</si>
  <si>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</si>
  <si>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</si>
  <si>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</si>
  <si>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</si>
  <si>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</si>
  <si>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</si>
  <si>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</si>
  <si>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</si>
  <si>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</si>
  <si>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</si>
  <si>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</si>
  <si>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</si>
  <si>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</si>
  <si>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</si>
  <si>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</si>
  <si>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</si>
  <si>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</si>
  <si>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</si>
  <si>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</si>
  <si>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</si>
  <si>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</si>
  <si>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</si>
  <si>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</si>
  <si>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</si>
  <si>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</si>
  <si>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</si>
  <si>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</si>
  <si>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</si>
  <si>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</si>
  <si>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</si>
  <si>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</si>
  <si>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</si>
  <si>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</si>
  <si>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</si>
  <si>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</si>
  <si>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</si>
  <si>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</si>
  <si>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</si>
  <si>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</si>
  <si>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</si>
  <si>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</si>
  <si>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</si>
  <si>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</si>
  <si>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</si>
  <si>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</si>
  <si>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</si>
  <si>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</si>
  <si>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</si>
  <si>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</si>
  <si>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</si>
  <si>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</si>
  <si>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</si>
  <si>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</si>
  <si>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</si>
  <si>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</si>
  <si>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</si>
  <si>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</si>
  <si>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</si>
  <si>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</si>
  <si>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</si>
  <si>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</si>
  <si>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</si>
  <si>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</si>
  <si>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</si>
  <si>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</si>
  <si>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</si>
  <si>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</si>
  <si>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</si>
  <si>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</si>
  <si>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</si>
  <si>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</si>
  <si>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</si>
  <si>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</si>
  <si>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</si>
  <si>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</si>
  <si>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</si>
  <si>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</si>
  <si>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</si>
  <si>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</si>
  <si>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</si>
  <si>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</si>
  <si>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</si>
  <si>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</si>
  <si>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</si>
  <si>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</si>
  <si>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</si>
  <si>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</si>
  <si>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</si>
  <si>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</si>
  <si>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</si>
  <si>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</si>
  <si>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</si>
  <si>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</si>
  <si>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</si>
  <si>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</si>
  <si>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</si>
  <si>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</si>
  <si>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</si>
  <si>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</si>
  <si>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</si>
  <si>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</si>
  <si>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</si>
  <si>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</si>
  <si>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</si>
  <si>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</si>
  <si>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</si>
  <si>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</si>
  <si>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</si>
  <si>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</si>
  <si>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</si>
  <si>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</si>
  <si>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</si>
  <si>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</si>
  <si>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</si>
  <si>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</si>
  <si>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</si>
  <si>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</si>
  <si>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</si>
  <si>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</si>
  <si>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</si>
  <si>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</si>
  <si>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</si>
  <si>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</si>
  <si>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</si>
  <si>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</si>
  <si>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</si>
  <si>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</si>
  <si>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</si>
  <si>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</si>
  <si>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</si>
  <si>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</si>
  <si>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</si>
  <si>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</si>
  <si>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</si>
  <si>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</si>
  <si>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</si>
  <si>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</si>
  <si>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</si>
  <si>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</si>
  <si>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</si>
  <si>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</si>
  <si>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</si>
  <si>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</si>
  <si>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</si>
  <si>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</si>
  <si>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</si>
  <si>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</si>
  <si>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</si>
  <si>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</si>
  <si>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</si>
  <si>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</si>
  <si>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</si>
  <si>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</si>
  <si>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</si>
  <si>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</si>
  <si>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</si>
  <si>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</si>
  <si>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</si>
  <si>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</si>
  <si>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</si>
  <si>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</si>
  <si>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</si>
  <si>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</si>
  <si>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</si>
  <si>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</si>
  <si>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</si>
  <si>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</si>
  <si>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</si>
  <si>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</si>
  <si>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</si>
  <si>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</si>
  <si>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</si>
  <si>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</si>
  <si>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</si>
  <si>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</si>
  <si>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</si>
  <si>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</si>
  <si>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</si>
  <si>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</si>
  <si>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</si>
  <si>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</si>
  <si>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</si>
  <si>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</si>
  <si>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</si>
  <si>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</si>
  <si>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</si>
  <si>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</si>
  <si>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</si>
  <si>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</si>
  <si>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</si>
  <si>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</si>
  <si>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</si>
  <si>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</si>
  <si>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</si>
  <si>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</si>
  <si>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</si>
  <si>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</si>
  <si>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</si>
  <si>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</si>
  <si>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</si>
  <si>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</si>
  <si>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</si>
  <si>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</si>
  <si>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</si>
  <si>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</si>
  <si>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</si>
  <si>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</si>
  <si>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</si>
  <si>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</si>
  <si>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</si>
  <si>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</si>
  <si>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</si>
  <si>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</si>
  <si>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</si>
  <si>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</si>
  <si>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</si>
  <si>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</si>
  <si>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</si>
  <si>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</si>
  <si>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</si>
  <si>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</si>
  <si>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</si>
  <si>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</si>
  <si>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</si>
  <si>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</si>
  <si>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</si>
  <si>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</si>
  <si>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</si>
  <si>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</si>
  <si>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</si>
  <si>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</si>
  <si>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</si>
  <si>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</si>
  <si>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</si>
  <si>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</si>
  <si>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</si>
  <si>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</si>
  <si>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</si>
  <si>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</si>
  <si>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</si>
  <si>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</si>
  <si>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</si>
  <si>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</si>
  <si>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</si>
  <si>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</si>
  <si>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</si>
  <si>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</si>
  <si>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</si>
  <si>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</si>
  <si>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</si>
  <si>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</si>
  <si>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</si>
  <si>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</si>
  <si>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</si>
  <si>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</si>
  <si>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</si>
  <si>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</si>
  <si>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</si>
  <si>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</si>
  <si>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</si>
  <si>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</si>
  <si>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</si>
  <si>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</si>
  <si>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</si>
  <si>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</si>
  <si>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</si>
  <si>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</si>
  <si>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</si>
  <si>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</si>
  <si>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</si>
  <si>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</si>
  <si>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</si>
  <si>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</si>
  <si>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</si>
  <si>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</si>
  <si>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</si>
  <si>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</si>
  <si>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</si>
  <si>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</si>
  <si>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</si>
  <si>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</si>
  <si>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</si>
  <si>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</si>
  <si>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</si>
  <si>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</si>
  <si>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</si>
  <si>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</si>
  <si>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</si>
  <si>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</si>
  <si>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</si>
  <si>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</si>
  <si>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</si>
  <si>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</si>
  <si>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</si>
  <si>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</si>
  <si>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</si>
  <si>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</si>
  <si>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</si>
  <si>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</si>
  <si>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</si>
  <si>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</si>
  <si>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</si>
  <si>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</si>
  <si>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</si>
  <si>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</si>
  <si>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</si>
  <si>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</si>
  <si>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</si>
  <si>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</si>
  <si>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</si>
  <si>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</si>
  <si>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</si>
  <si>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</si>
  <si>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</si>
  <si>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</si>
  <si>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</si>
  <si>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</si>
  <si>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</si>
  <si>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</si>
  <si>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</si>
  <si>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</si>
  <si>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</si>
  <si>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</si>
  <si>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</si>
  <si>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</si>
  <si>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</si>
  <si>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</si>
  <si>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</si>
  <si>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</si>
  <si>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</si>
  <si>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</si>
  <si>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</si>
  <si>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</si>
  <si>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</si>
  <si>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</si>
  <si>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</si>
  <si>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</si>
  <si>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</si>
  <si>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</si>
  <si>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</si>
  <si>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</si>
  <si>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</si>
  <si>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</si>
  <si>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</si>
  <si>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</si>
  <si>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</si>
  <si>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</si>
  <si>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</si>
  <si>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</si>
  <si>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</si>
  <si>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</si>
  <si>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</si>
  <si>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</si>
  <si>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</si>
  <si>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</si>
  <si>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</si>
  <si>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</si>
  <si>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</si>
  <si>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</si>
  <si>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</si>
  <si>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</si>
  <si>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</si>
  <si>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</si>
  <si>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</si>
  <si>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</si>
  <si>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</si>
  <si>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</si>
  <si>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</si>
  <si>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</si>
  <si>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</si>
  <si>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</si>
  <si>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</si>
  <si>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</si>
  <si>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</si>
  <si>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</si>
  <si>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</si>
  <si>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</si>
  <si>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</si>
  <si>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</si>
  <si>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</si>
  <si>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</si>
  <si>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</si>
  <si>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</si>
  <si>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</si>
  <si>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</si>
  <si>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</si>
  <si>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</si>
  <si>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</si>
  <si>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</si>
  <si>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</si>
  <si>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</si>
  <si>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</si>
  <si>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</si>
  <si>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</si>
  <si>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</si>
  <si>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</si>
  <si>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</si>
  <si>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</si>
  <si>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</si>
  <si>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</si>
  <si>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</si>
  <si>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</si>
  <si>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</si>
  <si>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</si>
  <si>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</si>
  <si>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</si>
  <si>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</si>
  <si>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</si>
  <si>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</si>
  <si>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</si>
  <si>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</si>
  <si>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</si>
  <si>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</si>
  <si>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</si>
  <si>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</si>
  <si>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</si>
  <si>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</si>
  <si>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</si>
  <si>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</si>
  <si>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</si>
  <si>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</si>
  <si>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</si>
  <si>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</si>
  <si>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</si>
  <si>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</si>
  <si>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</si>
  <si>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</si>
  <si>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</si>
  <si>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</si>
  <si>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</si>
  <si>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</si>
  <si>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</si>
  <si>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</si>
  <si>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</si>
  <si>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</si>
  <si>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</si>
  <si>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</si>
  <si>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</si>
  <si>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</si>
  <si>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</si>
  <si>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</si>
  <si>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</si>
  <si>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</si>
  <si>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</si>
  <si>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</si>
  <si>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</si>
  <si>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</si>
  <si>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</si>
  <si>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</si>
  <si>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</si>
  <si>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</si>
  <si>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</si>
  <si>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</si>
  <si>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</si>
  <si>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</si>
  <si>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</si>
  <si>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</si>
  <si>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</si>
  <si>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</si>
  <si>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</si>
  <si>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</si>
  <si>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</si>
  <si>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</si>
  <si>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</si>
  <si>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</si>
  <si>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</si>
  <si>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</si>
  <si>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</si>
  <si>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</si>
  <si>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</si>
  <si>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</si>
  <si>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</si>
  <si>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</si>
  <si>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</si>
  <si>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</si>
  <si>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</si>
  <si>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</si>
  <si>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</si>
  <si>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</si>
  <si>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</si>
  <si>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</si>
  <si>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</si>
  <si>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</si>
  <si>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</si>
  <si>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</si>
  <si>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</si>
  <si>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</si>
  <si>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</si>
  <si>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</si>
  <si>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</si>
  <si>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</si>
  <si>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</si>
  <si>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</si>
  <si>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</si>
  <si>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</si>
  <si>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</si>
  <si>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</si>
  <si>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</si>
  <si>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</si>
  <si>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</si>
  <si>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</si>
  <si>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</si>
  <si>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</si>
  <si>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</si>
  <si>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</si>
  <si>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</si>
  <si>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</si>
  <si>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</si>
  <si>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</si>
  <si>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</si>
  <si>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</si>
  <si>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</si>
  <si>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</si>
  <si>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</si>
  <si>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</si>
  <si>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</si>
  <si>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</si>
  <si>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</si>
  <si>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</si>
  <si>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</si>
  <si>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</si>
  <si>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</si>
  <si>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</si>
  <si>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</si>
  <si>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</si>
  <si>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</si>
  <si>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</si>
  <si>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</si>
  <si>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</si>
  <si>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</si>
  <si>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</si>
  <si>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</si>
  <si>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</si>
  <si>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</si>
  <si>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</si>
  <si>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</si>
  <si>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</si>
  <si>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</si>
  <si>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</si>
  <si>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</si>
  <si>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</si>
  <si>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</si>
  <si>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</si>
  <si>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</si>
  <si>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</si>
  <si>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</si>
  <si>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</si>
  <si>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</si>
  <si>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</si>
  <si>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</si>
  <si>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</si>
  <si>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</si>
  <si>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</si>
  <si>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</si>
  <si>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</si>
  <si>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</si>
  <si>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</si>
  <si>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</si>
  <si>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</si>
  <si>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</si>
  <si>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</si>
  <si>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</si>
  <si>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</si>
  <si>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</si>
  <si>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</si>
  <si>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</si>
  <si>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</si>
  <si>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</si>
  <si>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</si>
  <si>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</si>
  <si>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</si>
  <si>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</si>
  <si>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</si>
  <si>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</si>
  <si>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</si>
  <si>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</si>
  <si>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</si>
  <si>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</si>
  <si>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</si>
  <si>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</si>
  <si>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</si>
  <si>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</si>
  <si>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</si>
  <si>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</si>
  <si>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</si>
  <si>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</si>
  <si>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</si>
  <si>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</si>
  <si>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</si>
  <si>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</si>
  <si>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</si>
  <si>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</si>
  <si>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</si>
  <si>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</si>
  <si>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</si>
  <si>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</si>
  <si>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</si>
  <si>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</si>
  <si>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</si>
  <si>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</si>
  <si>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</si>
  <si>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</si>
  <si>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</si>
  <si>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</si>
  <si>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</si>
  <si>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</si>
  <si>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</si>
  <si>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</si>
  <si>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</si>
  <si>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</si>
  <si>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</si>
  <si>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</si>
  <si>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</si>
  <si>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</si>
  <si>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</si>
  <si>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</si>
  <si>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</si>
  <si>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</si>
  <si>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</si>
  <si>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</si>
  <si>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</si>
  <si>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</si>
  <si>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</si>
  <si>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</si>
  <si>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</si>
  <si>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</si>
  <si>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</si>
  <si>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</si>
  <si>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</si>
  <si>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</si>
  <si>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</si>
  <si>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</si>
  <si>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</si>
  <si>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</si>
  <si>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</si>
  <si>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</si>
  <si>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</si>
  <si>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</si>
  <si>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</si>
  <si>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</si>
  <si>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</si>
  <si>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</si>
  <si>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</si>
  <si>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</si>
  <si>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</si>
  <si>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</si>
  <si>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</si>
  <si>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</si>
  <si>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</si>
  <si>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</si>
  <si>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</si>
  <si>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</si>
  <si>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</si>
  <si>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</si>
  <si>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</si>
  <si>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</si>
  <si>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</si>
  <si>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</si>
  <si>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</si>
  <si>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</si>
  <si>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</si>
  <si>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</si>
  <si>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</si>
  <si>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</si>
  <si>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</si>
  <si>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</si>
  <si>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</si>
  <si>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</si>
  <si>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</si>
  <si>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</si>
  <si>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</si>
  <si>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</si>
  <si>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</si>
  <si>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</si>
  <si>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</si>
  <si>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</si>
  <si>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</si>
  <si>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</si>
  <si>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</si>
  <si>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</si>
  <si>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</si>
  <si>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</si>
  <si>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</si>
  <si>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</si>
  <si>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</si>
  <si>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</si>
  <si>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</si>
  <si>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</si>
  <si>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</si>
  <si>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</si>
  <si>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</si>
  <si>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</si>
  <si>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</si>
  <si>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</si>
  <si>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</si>
  <si>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</si>
  <si>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</si>
  <si>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</si>
  <si>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</si>
  <si>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</si>
  <si>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</si>
  <si>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</si>
  <si>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</si>
  <si>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</si>
  <si>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</si>
  <si>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</si>
  <si>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</si>
  <si>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</si>
  <si>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</si>
  <si>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</si>
  <si>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</si>
  <si>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</si>
  <si>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</si>
  <si>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</si>
  <si>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</si>
  <si>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</si>
  <si>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</si>
  <si>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</si>
  <si>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</si>
  <si>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</si>
  <si>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</si>
  <si>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</si>
  <si>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</si>
  <si>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</si>
  <si>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</si>
  <si>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</si>
  <si>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</si>
  <si>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</si>
  <si>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</si>
  <si>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</si>
  <si>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</si>
  <si>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</si>
  <si>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</si>
  <si>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</si>
  <si>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</si>
  <si>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</si>
  <si>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</si>
  <si>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</si>
  <si>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</si>
  <si>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</si>
  <si>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</si>
  <si>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</si>
  <si>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</si>
  <si>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</si>
  <si>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</si>
  <si>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</si>
  <si>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</si>
  <si>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</si>
  <si>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</si>
  <si>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</si>
  <si>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</si>
  <si>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</si>
  <si>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</si>
  <si>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</si>
  <si>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</si>
  <si>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</si>
  <si>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</si>
  <si>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</si>
  <si>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</si>
  <si>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</si>
  <si>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</si>
  <si>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</si>
  <si>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</si>
  <si>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</si>
  <si>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</si>
  <si>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</si>
  <si>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</si>
  <si>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</si>
  <si>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</si>
  <si>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</si>
  <si>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</si>
  <si>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</si>
  <si>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</si>
  <si>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</si>
  <si>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</si>
  <si>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</si>
  <si>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</si>
  <si>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</si>
  <si>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</si>
  <si>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</si>
  <si>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</si>
  <si>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</si>
  <si>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</si>
  <si>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</si>
  <si>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</si>
  <si>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</si>
  <si>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</si>
  <si>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</si>
  <si>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</si>
  <si>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</si>
  <si>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</si>
  <si>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</si>
  <si>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</si>
  <si>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</si>
  <si>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</si>
  <si>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</si>
  <si>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</si>
  <si>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</si>
  <si>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</si>
  <si>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</si>
  <si>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</si>
  <si>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</si>
  <si>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</si>
  <si>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</si>
  <si>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</si>
  <si>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</si>
  <si>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</si>
  <si>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</si>
  <si>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</si>
  <si>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</si>
  <si>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</si>
  <si>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</si>
  <si>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</si>
  <si>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</si>
  <si>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</si>
  <si>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</si>
  <si>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</si>
  <si>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</si>
  <si>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</si>
  <si>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</si>
  <si>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</si>
  <si>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</si>
  <si>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</si>
  <si>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</si>
  <si>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</si>
  <si>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</si>
  <si>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</si>
  <si>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</si>
  <si>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</si>
  <si>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</si>
  <si>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</si>
  <si>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</si>
  <si>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</si>
  <si>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</si>
  <si>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</si>
  <si>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</si>
  <si>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</si>
  <si>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</si>
  <si>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</si>
  <si>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</si>
  <si>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</si>
  <si>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</si>
  <si>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</si>
  <si>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</si>
  <si>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</si>
  <si>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</si>
  <si>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</si>
  <si>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</si>
  <si>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</si>
  <si>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</si>
  <si>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</si>
  <si>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</si>
  <si>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</si>
  <si>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</si>
  <si>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</si>
  <si>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</si>
  <si>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</si>
  <si>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</si>
  <si>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</si>
  <si>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</si>
  <si>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</si>
  <si>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</si>
  <si>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</si>
  <si>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</si>
  <si>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</si>
  <si>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</si>
  <si>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</si>
  <si>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</si>
  <si>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</si>
  <si>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</si>
  <si>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</si>
  <si>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</si>
  <si>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</si>
  <si>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</si>
  <si>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</si>
  <si>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</si>
  <si>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</si>
  <si>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</si>
  <si>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</si>
  <si>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</si>
  <si>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</si>
  <si>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</si>
  <si>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</si>
  <si>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</si>
  <si>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</si>
  <si>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</si>
  <si>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</si>
  <si>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</si>
  <si>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</si>
  <si>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</si>
  <si>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</si>
  <si>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</si>
  <si>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</si>
  <si>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</si>
  <si>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</si>
  <si>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</si>
  <si>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</si>
  <si>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</si>
  <si>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</si>
  <si>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</si>
  <si>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</si>
  <si>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</si>
  <si>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</si>
  <si>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</si>
  <si>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</si>
  <si>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</si>
  <si>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</si>
  <si>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</si>
  <si>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</si>
  <si>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</si>
  <si>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</si>
  <si>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</si>
  <si>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</si>
  <si>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</si>
  <si>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</si>
  <si>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</si>
  <si>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</si>
  <si>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</si>
  <si>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</si>
  <si>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</si>
  <si>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</si>
  <si>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</si>
  <si>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</si>
  <si>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</si>
  <si>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</si>
  <si>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</si>
  <si>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</si>
  <si>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</si>
  <si>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</si>
  <si>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</si>
  <si>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</si>
  <si>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</si>
  <si>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</si>
  <si>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</si>
  <si>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</si>
  <si>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</si>
  <si>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</si>
  <si>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</si>
  <si>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</si>
  <si>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</si>
  <si>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</si>
  <si>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</si>
  <si>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</si>
  <si>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</si>
  <si>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</si>
  <si>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</si>
  <si>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</si>
  <si>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</si>
  <si>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</si>
  <si>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</si>
  <si>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</si>
  <si>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</si>
  <si>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</si>
  <si>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</si>
  <si>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</si>
  <si>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</si>
  <si>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</si>
  <si>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</si>
  <si>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</si>
  <si>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</si>
  <si>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</si>
  <si>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</si>
  <si>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</si>
  <si>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</si>
  <si>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</si>
  <si>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</si>
  <si>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</si>
  <si>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</si>
  <si>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</si>
  <si>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</si>
  <si>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</si>
  <si>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</si>
  <si>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</si>
  <si>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</si>
  <si>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</si>
  <si>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</si>
  <si>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</si>
  <si>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</si>
  <si>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</si>
  <si>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</si>
  <si>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</si>
  <si>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</si>
  <si>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</si>
  <si>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</si>
  <si>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</si>
  <si>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</si>
  <si>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</si>
  <si>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</si>
  <si>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</si>
  <si>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</si>
  <si>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</si>
  <si>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</si>
  <si>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</si>
  <si>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</si>
  <si>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</si>
  <si>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</si>
  <si>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</si>
  <si>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</si>
  <si>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</si>
  <si>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</si>
  <si>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</si>
  <si>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</si>
  <si>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</si>
  <si>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</si>
  <si>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</si>
  <si>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</si>
  <si>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</si>
  <si>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</si>
  <si>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</si>
  <si>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</si>
  <si>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</si>
  <si>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</si>
  <si>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</si>
  <si>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</si>
  <si>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</si>
  <si>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</si>
  <si>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</si>
  <si>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</si>
  <si>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</si>
  <si>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</si>
  <si>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</si>
  <si>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</si>
  <si>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</si>
  <si>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</si>
  <si>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</si>
  <si>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</si>
  <si>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</si>
  <si>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</si>
  <si>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</si>
  <si>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</si>
  <si>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</si>
  <si>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</si>
  <si>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</si>
  <si>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</si>
  <si>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</si>
  <si>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</si>
  <si>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</si>
  <si>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</si>
  <si>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</si>
  <si>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</si>
  <si>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</si>
  <si>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</si>
  <si>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</si>
  <si>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</si>
  <si>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</si>
  <si>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</si>
  <si>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</si>
  <si>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</si>
  <si>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</si>
  <si>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</si>
  <si>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</si>
  <si>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</si>
  <si>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</si>
  <si>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</si>
  <si>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</si>
  <si>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</si>
  <si>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</si>
  <si>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</si>
  <si>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</si>
  <si>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</si>
  <si>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</si>
  <si>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</si>
  <si>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</si>
  <si>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</si>
  <si>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</si>
  <si>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</si>
  <si>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</si>
  <si>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</si>
  <si>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</si>
  <si>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</si>
  <si>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</si>
  <si>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</si>
  <si>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</si>
  <si>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</si>
  <si>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</si>
  <si>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</si>
  <si>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</si>
  <si>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</si>
  <si>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</si>
  <si>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</si>
  <si>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</si>
  <si>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</si>
  <si>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</si>
  <si>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</si>
  <si>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</si>
  <si>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</si>
  <si>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</si>
  <si>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</si>
  <si>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</si>
  <si>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</si>
  <si>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</si>
  <si>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</si>
  <si>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</si>
  <si>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</si>
  <si>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</si>
  <si>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</si>
  <si>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</si>
  <si>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</si>
  <si>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</si>
  <si>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</si>
  <si>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</si>
  <si>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</si>
  <si>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</si>
  <si>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</si>
  <si>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</si>
  <si>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</si>
  <si>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</si>
  <si>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</si>
  <si>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</si>
  <si>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</si>
  <si>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</si>
  <si>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</si>
  <si>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</si>
  <si>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</si>
  <si>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</si>
  <si>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</si>
  <si>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</si>
  <si>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</si>
  <si>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</si>
  <si>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</si>
  <si>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</si>
  <si>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</si>
  <si>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</si>
  <si>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</si>
  <si>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</si>
  <si>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</si>
  <si>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</si>
  <si>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</si>
  <si>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</si>
  <si>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</si>
  <si>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</si>
  <si>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</si>
  <si>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</si>
  <si>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</si>
  <si>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</si>
  <si>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</si>
  <si>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</si>
  <si>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</si>
  <si>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</si>
  <si>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</si>
  <si>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</si>
  <si>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</si>
  <si>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</si>
  <si>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</si>
  <si>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</si>
  <si>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</si>
  <si>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</si>
  <si>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</si>
  <si>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</si>
  <si>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</si>
  <si>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</si>
  <si>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</si>
  <si>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</si>
  <si>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</si>
  <si>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</si>
  <si>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</si>
  <si>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</si>
  <si>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</si>
  <si>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</si>
  <si>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</si>
  <si>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</si>
  <si>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</si>
  <si>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</si>
  <si>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</si>
  <si>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</si>
  <si>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</si>
  <si>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</si>
  <si>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</si>
  <si>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</si>
  <si>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</si>
  <si>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</si>
  <si>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</si>
  <si>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</si>
  <si>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</si>
  <si>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</si>
  <si>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</si>
  <si>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</si>
  <si>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</si>
  <si>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</si>
  <si>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</si>
  <si>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</si>
  <si>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</si>
  <si>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</si>
  <si>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</si>
  <si>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</si>
  <si>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</si>
  <si>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</si>
  <si>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</si>
  <si>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</si>
  <si>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</si>
  <si>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</si>
  <si>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</si>
  <si>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</si>
  <si>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</si>
  <si>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</si>
  <si>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</si>
  <si>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</si>
  <si>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</si>
  <si>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</si>
  <si>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</si>
  <si>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</si>
  <si>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</si>
  <si>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</si>
  <si>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</si>
  <si>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</si>
  <si>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</si>
  <si>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</si>
  <si>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</si>
  <si>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</si>
  <si>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</si>
  <si>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</si>
  <si>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</si>
  <si>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</si>
  <si>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</si>
  <si>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</si>
  <si>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</si>
  <si>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</si>
  <si>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</si>
  <si>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</si>
  <si>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</si>
  <si>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</si>
  <si>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</si>
  <si>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</si>
  <si>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</si>
  <si>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</si>
  <si>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</si>
  <si>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</si>
  <si>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</si>
  <si>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</si>
  <si>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</si>
  <si>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</si>
  <si>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</si>
  <si>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</si>
  <si>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</si>
  <si>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</si>
  <si>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</si>
  <si>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</si>
  <si>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</si>
  <si>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</si>
  <si>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</si>
  <si>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</si>
  <si>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</si>
  <si>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</si>
  <si>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</si>
  <si>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</si>
  <si>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</si>
  <si>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</si>
  <si>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</si>
  <si>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</si>
  <si>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</si>
  <si>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</si>
  <si>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</si>
  <si>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</si>
  <si>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</si>
  <si>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</si>
  <si>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</si>
  <si>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</si>
  <si>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</si>
  <si>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</si>
  <si>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</si>
  <si>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</si>
  <si>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</si>
  <si>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</si>
  <si>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</si>
  <si>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</si>
  <si>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</si>
  <si>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</si>
  <si>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</si>
  <si>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</si>
  <si>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</si>
  <si>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</si>
  <si>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</si>
  <si>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</si>
  <si>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</si>
  <si>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</si>
  <si>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</si>
  <si>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</si>
  <si>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</si>
  <si>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</si>
  <si>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</si>
  <si>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</si>
  <si>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</si>
  <si>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</si>
  <si>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</si>
  <si>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</si>
  <si>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</si>
  <si>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</si>
  <si>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</si>
  <si>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</si>
  <si>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</si>
  <si>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</si>
  <si>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</si>
  <si>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</si>
  <si>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</si>
  <si>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</si>
  <si>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</si>
  <si>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</si>
  <si>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</si>
  <si>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</si>
  <si>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</si>
  <si>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</si>
  <si>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</si>
  <si>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</si>
  <si>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</si>
  <si>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</si>
  <si>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</si>
  <si>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</si>
  <si>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</si>
  <si>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</si>
  <si>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</si>
  <si>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</si>
  <si>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</si>
  <si>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</si>
  <si>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</si>
  <si>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</si>
  <si>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</si>
  <si>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</si>
  <si>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</si>
  <si>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</si>
  <si>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</si>
  <si>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</si>
  <si>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</si>
  <si>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</si>
  <si>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</si>
  <si>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</si>
  <si>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</si>
  <si>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</si>
  <si>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</si>
  <si>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</si>
  <si>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</si>
  <si>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</si>
  <si>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</si>
  <si>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</si>
  <si>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</si>
  <si>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</si>
  <si>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</si>
  <si>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</si>
  <si>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</si>
  <si>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</si>
  <si>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</si>
  <si>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</si>
  <si>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</si>
  <si>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</si>
  <si>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</si>
  <si>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</si>
  <si>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</si>
  <si>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</si>
  <si>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</si>
  <si>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</si>
  <si>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</si>
  <si>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</si>
  <si>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</si>
  <si>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</si>
  <si>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</si>
  <si>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</si>
  <si>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</si>
  <si>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</si>
  <si>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</si>
  <si>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</si>
  <si>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</si>
  <si>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</si>
  <si>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</si>
  <si>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</si>
  <si>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</si>
  <si>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</si>
  <si>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</si>
  <si>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</si>
  <si>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</si>
  <si>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</si>
  <si>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</si>
  <si>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</si>
  <si>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</si>
  <si>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</si>
  <si>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</si>
  <si>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</si>
  <si>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</si>
  <si>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</si>
  <si>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</si>
  <si>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</si>
  <si>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</si>
  <si>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</si>
  <si>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</si>
  <si>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</si>
  <si>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</si>
  <si>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</si>
  <si>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</si>
  <si>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</si>
  <si>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</si>
  <si>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</si>
  <si>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</si>
  <si>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</si>
  <si>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</si>
  <si>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</si>
  <si>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</si>
  <si>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</si>
  <si>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</si>
  <si>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</si>
  <si>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</si>
  <si>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</si>
  <si>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</si>
  <si>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</si>
  <si>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</si>
  <si>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</si>
  <si>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</si>
  <si>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</si>
  <si>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</si>
  <si>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</si>
  <si>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</si>
  <si>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</si>
  <si>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</si>
  <si>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</si>
  <si>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</si>
  <si>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</si>
  <si>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</si>
  <si>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</si>
  <si>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</si>
  <si>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</si>
  <si>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</si>
  <si>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</si>
  <si>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</si>
  <si>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</si>
  <si>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</si>
  <si>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</si>
  <si>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</si>
  <si>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</si>
  <si>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</si>
  <si>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</si>
  <si>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</si>
  <si>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</si>
  <si>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</si>
  <si>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</si>
  <si>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</si>
  <si>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</si>
  <si>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</si>
  <si>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</si>
  <si>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</si>
  <si>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</si>
  <si>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</si>
  <si>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</si>
  <si>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</si>
  <si>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</si>
  <si>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</si>
  <si>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</si>
  <si>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</si>
  <si>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</si>
  <si>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</si>
  <si>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</si>
  <si>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</si>
  <si>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</si>
  <si>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</si>
  <si>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</si>
  <si>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</si>
  <si>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</si>
  <si>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</si>
  <si>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</si>
  <si>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</si>
  <si>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</si>
  <si>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</si>
  <si>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</si>
  <si>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</si>
  <si>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</si>
  <si>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</si>
  <si>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</si>
  <si>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</si>
  <si>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</si>
  <si>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</si>
  <si>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</si>
  <si>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</si>
  <si>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</si>
  <si>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</si>
  <si>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</si>
  <si>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</si>
  <si>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</si>
  <si>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</si>
  <si>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</si>
  <si>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</si>
  <si>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</si>
  <si>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</si>
  <si>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</si>
  <si>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</si>
  <si>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</si>
  <si>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</si>
  <si>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</si>
  <si>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</si>
  <si>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</si>
  <si>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</si>
  <si>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</si>
  <si>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</si>
  <si>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</si>
  <si>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</si>
  <si>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</si>
  <si>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</si>
  <si>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</si>
  <si>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</si>
  <si>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</si>
  <si>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</si>
  <si>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</si>
  <si>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</si>
  <si>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</si>
  <si>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</si>
  <si>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</si>
  <si>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</si>
  <si>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</si>
  <si>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</si>
  <si>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</si>
  <si>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</si>
  <si>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</si>
  <si>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</si>
  <si>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</si>
  <si>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</si>
  <si>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</si>
  <si>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</si>
  <si>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</si>
  <si>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</si>
  <si>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</si>
  <si>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</si>
  <si>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</si>
  <si>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</si>
  <si>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</si>
  <si>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</si>
  <si>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</si>
  <si>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</si>
  <si>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</si>
  <si>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</si>
  <si>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</si>
  <si>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</si>
  <si>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</si>
  <si>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</si>
  <si>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</si>
  <si>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</si>
  <si>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</si>
  <si>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</si>
  <si>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</si>
  <si>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</si>
  <si>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</si>
  <si>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</si>
  <si>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</si>
  <si>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</si>
  <si>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</si>
  <si>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</si>
  <si>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</si>
  <si>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</si>
  <si>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</si>
  <si>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</si>
  <si>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</si>
  <si>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</si>
  <si>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</si>
  <si>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</si>
  <si>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</si>
  <si>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</si>
  <si>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</si>
  <si>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</si>
  <si>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</si>
  <si>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</si>
  <si>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</si>
  <si>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</si>
  <si>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</si>
  <si>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</si>
  <si>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</si>
  <si>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</si>
  <si>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</si>
  <si>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</si>
  <si>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</si>
  <si>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</si>
  <si>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</si>
  <si>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</si>
  <si>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</si>
  <si>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</si>
  <si>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</si>
  <si>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</si>
  <si>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</si>
  <si>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</si>
  <si>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</si>
  <si>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</si>
  <si>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</si>
  <si>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</si>
  <si>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</si>
  <si>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</si>
  <si>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</si>
  <si>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</si>
  <si>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</si>
  <si>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</si>
  <si>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</si>
  <si>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</si>
  <si>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</si>
  <si>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</si>
  <si>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</si>
  <si>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</si>
  <si>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</si>
  <si>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</si>
  <si>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</si>
  <si>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</si>
  <si>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</si>
  <si>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</si>
  <si>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</si>
  <si>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</si>
  <si>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</si>
  <si>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</si>
  <si>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</si>
  <si>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</si>
  <si>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</si>
  <si>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</si>
  <si>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</si>
  <si>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</si>
  <si>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</si>
  <si>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</si>
  <si>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</si>
  <si>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</si>
  <si>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</si>
  <si>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</si>
  <si>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</si>
  <si>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</si>
  <si>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</si>
  <si>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</si>
  <si>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</si>
  <si>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</si>
  <si>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</si>
  <si>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</si>
  <si>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</si>
  <si>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</si>
  <si>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</si>
  <si>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</si>
  <si>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</si>
  <si>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</si>
  <si>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</si>
  <si>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</si>
  <si>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</si>
  <si>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</si>
  <si>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</si>
  <si>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</si>
  <si>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</si>
  <si>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</si>
  <si>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</si>
  <si>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</si>
  <si>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</si>
  <si>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</si>
  <si>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</si>
  <si>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</si>
  <si>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</si>
  <si>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</si>
  <si>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</si>
  <si>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</si>
  <si>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</si>
  <si>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</si>
  <si>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</si>
  <si>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</si>
  <si>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</si>
  <si>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</si>
  <si>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</si>
  <si>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</si>
  <si>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</si>
  <si>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</si>
  <si>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</si>
  <si>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</si>
  <si>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</si>
  <si>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</si>
  <si>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</si>
  <si>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</si>
  <si>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</si>
  <si>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</si>
  <si>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</si>
  <si>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</si>
  <si>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</si>
  <si>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</si>
  <si>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</si>
  <si>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</si>
  <si>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</si>
  <si>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</si>
  <si>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</si>
  <si>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</si>
  <si>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</si>
  <si>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</si>
  <si>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</si>
  <si>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</si>
  <si>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</si>
  <si>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</si>
  <si>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</si>
  <si>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</si>
  <si>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</si>
  <si>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</si>
  <si>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</si>
  <si>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</si>
  <si>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</si>
  <si>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</si>
  <si>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</si>
  <si>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</si>
  <si>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</si>
  <si>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</si>
  <si>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</si>
  <si>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</si>
  <si>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</si>
  <si>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</si>
  <si>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</si>
  <si>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</si>
  <si>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</si>
  <si>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</si>
  <si>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</si>
  <si>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</si>
  <si>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</si>
  <si>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</si>
  <si>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</si>
  <si>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</si>
  <si>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</si>
  <si>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</si>
  <si>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</si>
  <si>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</si>
  <si>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</si>
  <si>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</si>
  <si>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</si>
  <si>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</si>
  <si>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</si>
  <si>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</si>
  <si>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</si>
  <si>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</si>
  <si>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</si>
  <si>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</si>
  <si>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</si>
  <si>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</si>
  <si>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</si>
  <si>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</si>
  <si>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</si>
  <si>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</si>
  <si>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</si>
  <si>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</si>
  <si>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</si>
  <si>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</si>
  <si>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</si>
  <si>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</si>
  <si>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</si>
  <si>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</si>
  <si>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</si>
  <si>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</si>
  <si>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</si>
  <si>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</si>
  <si>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</si>
  <si>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</si>
  <si>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</si>
  <si>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</si>
  <si>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</si>
  <si>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</si>
  <si>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</si>
  <si>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</si>
  <si>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</si>
  <si>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</si>
  <si>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</si>
  <si>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</si>
  <si>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</si>
  <si>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</si>
  <si>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</si>
  <si>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</si>
  <si>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</si>
  <si>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</si>
  <si>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</si>
  <si>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</si>
  <si>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</si>
  <si>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</si>
  <si>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</si>
  <si>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</si>
  <si>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</si>
  <si>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</si>
  <si>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</si>
  <si>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</si>
  <si>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</si>
  <si>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</si>
  <si>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</si>
  <si>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</si>
  <si>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</si>
  <si>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</si>
  <si>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</si>
  <si>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</si>
  <si>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</si>
  <si>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</si>
  <si>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</si>
  <si>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</si>
  <si>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</si>
  <si>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</si>
  <si>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</si>
  <si>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</si>
  <si>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</si>
  <si>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</si>
  <si>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</si>
  <si>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</si>
  <si>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</si>
  <si>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</si>
  <si>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</si>
  <si>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</si>
  <si>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</si>
  <si>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</si>
  <si>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</si>
  <si>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</si>
  <si>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</si>
  <si>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</si>
  <si>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</si>
  <si>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</si>
  <si>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</si>
  <si>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</si>
  <si>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</si>
  <si>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</si>
  <si>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</si>
  <si>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</si>
  <si>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</si>
  <si>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</si>
  <si>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</si>
  <si>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</si>
  <si>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</si>
  <si>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</si>
  <si>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</si>
  <si>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</si>
  <si>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</si>
  <si>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</si>
  <si>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</si>
  <si>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</si>
  <si>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</si>
  <si>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</si>
  <si>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</si>
  <si>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</si>
  <si>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</si>
  <si>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</si>
  <si>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</si>
  <si>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</si>
  <si>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</si>
  <si>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</si>
  <si>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</si>
  <si>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</si>
  <si>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</si>
  <si>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</si>
  <si>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</si>
  <si>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</si>
  <si>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</si>
  <si>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</si>
  <si>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</si>
  <si>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</si>
  <si>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</si>
  <si>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</si>
  <si>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</si>
  <si>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</si>
  <si>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</si>
  <si>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</si>
  <si>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</si>
  <si>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</si>
  <si>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</si>
  <si>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</si>
  <si>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</si>
  <si>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</si>
  <si>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</si>
  <si>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</si>
  <si>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</si>
  <si>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</si>
  <si>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</si>
  <si>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</si>
  <si>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</si>
  <si>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</si>
  <si>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</si>
  <si>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</si>
  <si>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</si>
  <si>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</si>
  <si>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</si>
  <si>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</si>
  <si>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</si>
  <si>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</si>
  <si>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</si>
  <si>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</si>
  <si>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</si>
  <si>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</si>
  <si>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</si>
  <si>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</si>
  <si>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</si>
  <si>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</si>
  <si>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</si>
  <si>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</si>
  <si>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</si>
  <si>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</si>
  <si>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</si>
  <si>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</si>
  <si>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</si>
  <si>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</si>
  <si>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</si>
  <si>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</si>
  <si>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</si>
  <si>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</si>
  <si>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</si>
  <si>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</si>
  <si>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</si>
  <si>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</si>
  <si>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</si>
  <si>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</si>
  <si>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</si>
  <si>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</si>
  <si>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</si>
  <si>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</si>
  <si>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</si>
  <si>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</si>
  <si>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</si>
  <si>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</si>
  <si>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</si>
  <si>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</si>
  <si>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</si>
  <si>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</si>
  <si>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</si>
  <si>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</si>
  <si>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</si>
  <si>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</si>
  <si>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</si>
  <si>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</si>
  <si>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</si>
  <si>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</si>
  <si>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</si>
  <si>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</si>
  <si>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</si>
  <si>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</si>
  <si>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</si>
  <si>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</si>
  <si>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</si>
  <si>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</si>
  <si>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</si>
  <si>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</si>
  <si>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</si>
  <si>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</si>
  <si>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</si>
  <si>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</si>
  <si>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</si>
  <si>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</si>
  <si>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</si>
  <si>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</si>
  <si>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</si>
  <si>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</si>
  <si>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</si>
  <si>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</si>
  <si>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</si>
  <si>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</si>
  <si>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</si>
  <si>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</si>
  <si>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</si>
  <si>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</si>
  <si>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</si>
  <si>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</si>
  <si>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</si>
  <si>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</si>
  <si>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</si>
  <si>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</si>
  <si>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</si>
  <si>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</si>
  <si>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</si>
  <si>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</si>
  <si>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</si>
  <si>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</si>
  <si>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</si>
  <si>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</si>
  <si>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</si>
  <si>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</si>
  <si>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</si>
  <si>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</si>
  <si>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</si>
  <si>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</si>
  <si>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</si>
  <si>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</si>
  <si>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</si>
  <si>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</si>
  <si>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</si>
  <si>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</si>
  <si>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</si>
  <si>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</si>
  <si>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</si>
  <si>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</si>
  <si>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</si>
  <si>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</si>
  <si>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</si>
  <si>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</si>
  <si>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</si>
  <si>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</si>
  <si>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</si>
  <si>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</si>
  <si>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</si>
  <si>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</si>
  <si>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</si>
  <si>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</si>
  <si>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</si>
  <si>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</si>
  <si>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</si>
  <si>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</si>
  <si>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</si>
  <si>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</si>
  <si>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</si>
  <si>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</si>
  <si>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</si>
  <si>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</si>
  <si>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</si>
  <si>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</si>
  <si>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</si>
  <si>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</si>
  <si>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</si>
  <si>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</si>
  <si>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</si>
  <si>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</si>
  <si>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</si>
  <si>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</si>
  <si>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</si>
  <si>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</si>
  <si>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</si>
  <si>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</si>
  <si>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</si>
  <si>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</si>
  <si>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</si>
  <si>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</si>
  <si>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</si>
  <si>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</si>
  <si>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</si>
  <si>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</si>
  <si>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</si>
  <si>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</si>
  <si>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</si>
  <si>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</si>
  <si>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</si>
  <si>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</si>
  <si>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</si>
  <si>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</si>
  <si>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</si>
  <si>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</si>
  <si>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</si>
  <si>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</si>
  <si>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</si>
  <si>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</si>
  <si>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</si>
  <si>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</si>
  <si>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</si>
  <si>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</si>
  <si>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</si>
  <si>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</si>
  <si>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</si>
  <si>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</si>
  <si>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</si>
  <si>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</si>
  <si>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</si>
  <si>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</si>
  <si>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</si>
  <si>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</si>
  <si>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</si>
  <si>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</si>
  <si>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</si>
  <si>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</si>
  <si>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</si>
  <si>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</si>
  <si>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</si>
  <si>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</si>
  <si>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</si>
  <si>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</si>
  <si>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</si>
  <si>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</si>
  <si>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</si>
  <si>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</si>
  <si>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</si>
  <si>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</si>
  <si>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</si>
  <si>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</si>
  <si>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</si>
  <si>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</si>
  <si>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</si>
  <si>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</si>
  <si>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</si>
  <si>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</si>
  <si>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</si>
  <si>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</si>
  <si>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</si>
  <si>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</si>
  <si>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</si>
  <si>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</si>
  <si>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</si>
  <si>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</si>
  <si>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</si>
  <si>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</si>
  <si>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</si>
  <si>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</si>
  <si>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</si>
  <si>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</si>
  <si>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</si>
  <si>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</si>
  <si>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</si>
  <si>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</si>
  <si>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</si>
  <si>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</si>
  <si>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</si>
  <si>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</si>
  <si>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</si>
  <si>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</si>
  <si>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</si>
  <si>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</si>
  <si>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</si>
  <si>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</si>
  <si>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</si>
  <si>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</si>
  <si>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</si>
  <si>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</si>
  <si>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</si>
  <si>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</si>
  <si>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</si>
  <si>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</si>
  <si>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</si>
  <si>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</si>
  <si>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</si>
  <si>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</si>
  <si>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</si>
  <si>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</si>
  <si>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</si>
  <si>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</si>
  <si>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</si>
  <si>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</si>
  <si>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</si>
  <si>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</si>
  <si>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</si>
  <si>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</si>
  <si>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</si>
  <si>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</si>
  <si>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</si>
  <si>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</si>
  <si>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</si>
  <si>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</si>
  <si>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</si>
  <si>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</si>
  <si>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</si>
  <si>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</si>
  <si>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</si>
  <si>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</si>
  <si>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</si>
  <si>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</si>
  <si>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</si>
  <si>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</si>
  <si>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</si>
  <si>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</si>
  <si>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</si>
  <si>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</si>
  <si>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</si>
  <si>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</si>
  <si>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</si>
  <si>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</si>
  <si>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</si>
  <si>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</si>
  <si>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</si>
  <si>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</si>
  <si>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</si>
  <si>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</si>
  <si>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</si>
  <si>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</si>
  <si>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</si>
  <si>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</si>
  <si>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</si>
  <si>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</si>
  <si>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</si>
  <si>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</si>
  <si>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</si>
  <si>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</si>
  <si>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</si>
  <si>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</si>
  <si>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</si>
  <si>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</si>
  <si>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</si>
  <si>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</si>
  <si>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</si>
  <si>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</si>
  <si>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</si>
  <si>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</si>
  <si>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</si>
  <si>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</si>
  <si>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</si>
  <si>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</si>
  <si>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</si>
  <si>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</si>
  <si>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</si>
  <si>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</si>
  <si>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</si>
  <si>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</si>
  <si>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</si>
  <si>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</si>
  <si>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</si>
  <si>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</si>
  <si>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</si>
  <si>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</si>
  <si>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</si>
  <si>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</si>
  <si>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</si>
  <si>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</si>
  <si>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</si>
  <si>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</si>
  <si>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</si>
  <si>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</si>
  <si>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</si>
  <si>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</si>
  <si>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</si>
  <si>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</si>
  <si>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</si>
  <si>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</si>
  <si>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</si>
  <si>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</si>
  <si>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</si>
  <si>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</si>
  <si>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</si>
  <si>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</si>
  <si>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</si>
  <si>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</si>
  <si>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</si>
  <si>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</si>
  <si>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</si>
  <si>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</si>
  <si>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</si>
  <si>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</si>
  <si>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</si>
  <si>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</si>
  <si>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</si>
  <si>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</si>
  <si>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</si>
  <si>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</si>
  <si>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</si>
  <si>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</si>
  <si>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</si>
  <si>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</si>
  <si>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</si>
  <si>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</si>
  <si>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</si>
  <si>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</si>
  <si>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</si>
  <si>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</si>
  <si>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</si>
  <si>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</si>
  <si>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</si>
  <si>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</si>
  <si>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</si>
  <si>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</si>
  <si>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</si>
  <si>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</si>
  <si>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</si>
  <si>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</si>
  <si>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</si>
  <si>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</si>
  <si>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</si>
  <si>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</si>
  <si>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</si>
  <si>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</si>
  <si>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</si>
  <si>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</si>
  <si>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</si>
  <si>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</si>
  <si>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</si>
  <si>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</si>
  <si>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</si>
  <si>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</si>
  <si>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</si>
  <si>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</si>
  <si>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</si>
  <si>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</si>
  <si>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</si>
  <si>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</si>
  <si>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</si>
  <si>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</si>
  <si>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</si>
  <si>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</si>
  <si>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</si>
  <si>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</si>
  <si>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</si>
  <si>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</si>
  <si>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</si>
  <si>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</si>
  <si>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</si>
  <si>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</si>
  <si>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</si>
  <si>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</si>
  <si>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</si>
  <si>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</si>
  <si>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</si>
  <si>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</si>
  <si>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</si>
  <si>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</si>
  <si>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</si>
  <si>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</si>
  <si>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</si>
  <si>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</si>
  <si>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</si>
  <si>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</si>
  <si>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</si>
  <si>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</si>
  <si>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</si>
  <si>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</si>
  <si>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</si>
  <si>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</si>
  <si>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</si>
  <si>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</si>
  <si>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</si>
  <si>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</si>
  <si>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</si>
  <si>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</si>
  <si>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</si>
  <si>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</si>
  <si>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</si>
  <si>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</si>
  <si>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</si>
  <si>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</si>
  <si>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</si>
  <si>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</si>
  <si>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</si>
  <si>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</si>
  <si>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</si>
  <si>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</si>
  <si>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</si>
  <si>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</si>
  <si>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</si>
  <si>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</si>
  <si>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</si>
  <si>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</si>
  <si>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</si>
  <si>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</si>
  <si>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</si>
  <si>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</si>
  <si>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</si>
  <si>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</si>
  <si>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</si>
  <si>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</si>
  <si>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</si>
  <si>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</si>
  <si>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</si>
  <si>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</si>
  <si>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</si>
  <si>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</si>
  <si>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</si>
  <si>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</si>
  <si>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</si>
  <si>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</si>
  <si>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</si>
  <si>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</si>
  <si>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</si>
  <si>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</si>
  <si>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</si>
  <si>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</si>
  <si>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</si>
  <si>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</si>
  <si>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</si>
  <si>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</si>
  <si>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</si>
  <si>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</si>
  <si>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</si>
  <si>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</si>
  <si>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</si>
  <si>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</si>
  <si>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</si>
  <si>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</si>
  <si>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</si>
  <si>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</si>
  <si>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</si>
  <si>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</si>
  <si>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</si>
  <si>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</si>
  <si>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</si>
  <si>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</si>
  <si>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</si>
  <si>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</si>
  <si>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</si>
  <si>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</si>
  <si>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</si>
  <si>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</si>
  <si>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</si>
  <si>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</si>
  <si>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</si>
  <si>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</si>
  <si>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</si>
  <si>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</si>
  <si>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</si>
  <si>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</si>
  <si>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</si>
  <si>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</si>
  <si>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</si>
  <si>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</si>
  <si>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</si>
  <si>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</si>
  <si>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</si>
  <si>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</si>
  <si>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</si>
  <si>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</si>
  <si>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</si>
  <si>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</si>
  <si>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</si>
  <si>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</si>
  <si>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</si>
  <si>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</si>
  <si>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</si>
  <si>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</si>
  <si>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</si>
  <si>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</si>
  <si>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</si>
  <si>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</si>
  <si>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</si>
  <si>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</si>
  <si>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</si>
  <si>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</si>
  <si>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</si>
  <si>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</si>
  <si>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</si>
  <si>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</si>
  <si>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</si>
  <si>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</si>
  <si>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</si>
  <si>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</si>
  <si>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</si>
  <si>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</si>
  <si>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</si>
  <si>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</si>
  <si>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</si>
  <si>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</si>
  <si>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</si>
  <si>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</si>
  <si>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</si>
  <si>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</si>
  <si>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</si>
  <si>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</si>
  <si>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</si>
  <si>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</si>
  <si>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</si>
  <si>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</si>
  <si>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</si>
  <si>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</si>
  <si>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</si>
  <si>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</si>
  <si>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</si>
  <si>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</si>
  <si>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</si>
  <si>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</si>
  <si>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</si>
  <si>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</si>
  <si>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</si>
  <si>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</si>
  <si>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</si>
  <si>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</si>
  <si>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</si>
  <si>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</si>
  <si>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</si>
  <si>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</si>
  <si>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</si>
  <si>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</si>
  <si>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</si>
  <si>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</si>
  <si>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</si>
  <si>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</si>
  <si>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</si>
  <si>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</si>
  <si>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</si>
  <si>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</si>
  <si>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</si>
  <si>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</si>
  <si>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</si>
  <si>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</si>
  <si>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</si>
  <si>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</si>
  <si>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</si>
  <si>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</si>
  <si>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</si>
  <si>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</si>
  <si>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</si>
  <si>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</si>
  <si>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</si>
  <si>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</si>
  <si>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</si>
  <si>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</si>
  <si>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</si>
  <si>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</si>
  <si>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</si>
  <si>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</si>
  <si>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</si>
  <si>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</si>
  <si>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</si>
  <si>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</si>
  <si>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</si>
  <si>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</si>
  <si>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</si>
  <si>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</si>
  <si>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</si>
  <si>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</si>
  <si>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</si>
  <si>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</si>
  <si>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</si>
  <si>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</si>
  <si>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</si>
  <si>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</si>
  <si>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</si>
  <si>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</si>
  <si>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</si>
  <si>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</si>
  <si>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</si>
  <si>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</si>
  <si>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</si>
  <si>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</si>
  <si>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</si>
  <si>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</si>
  <si>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</si>
  <si>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</si>
  <si>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</si>
  <si>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</si>
  <si>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</si>
  <si>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</si>
  <si>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</si>
  <si>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</si>
  <si>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</si>
  <si>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</si>
  <si>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</si>
  <si>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</si>
  <si>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</si>
  <si>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</si>
  <si>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</si>
  <si>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</si>
  <si>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</si>
  <si>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</si>
  <si>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</si>
  <si>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</si>
  <si>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</si>
  <si>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</si>
  <si>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</si>
  <si>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</si>
  <si>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</si>
  <si>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</si>
  <si>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</si>
  <si>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</si>
  <si>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</si>
  <si>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</si>
  <si>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</si>
  <si>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</si>
  <si>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</si>
  <si>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</si>
  <si>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</si>
  <si>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</si>
  <si>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</si>
  <si>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</si>
  <si>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</si>
  <si>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</si>
  <si>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</si>
  <si>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</si>
  <si>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</si>
  <si>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</si>
  <si>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</si>
  <si>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</si>
  <si>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</si>
  <si>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</si>
  <si>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</si>
  <si>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</si>
  <si>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</si>
  <si>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</si>
  <si>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</si>
  <si>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</si>
  <si>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</si>
  <si>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</si>
  <si>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</si>
  <si>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</si>
  <si>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</si>
  <si>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</si>
  <si>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</si>
  <si>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</si>
  <si>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</si>
  <si>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</si>
  <si>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</si>
  <si>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</si>
  <si>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</si>
  <si>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</si>
  <si>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</si>
  <si>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</si>
  <si>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</si>
  <si>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</si>
  <si>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</si>
  <si>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</si>
  <si>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</si>
  <si>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</si>
  <si>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</si>
  <si>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</si>
  <si>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</si>
  <si>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</si>
  <si>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</si>
  <si>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</si>
  <si>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</si>
  <si>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</si>
  <si>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</si>
  <si>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</si>
  <si>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</si>
  <si>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</si>
  <si>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</si>
  <si>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</si>
  <si>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</si>
  <si>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</si>
  <si>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</si>
  <si>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</si>
  <si>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</si>
  <si>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</si>
  <si>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</si>
  <si>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</si>
  <si>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</si>
  <si>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</si>
  <si>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</si>
  <si>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</si>
  <si>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</si>
  <si>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</si>
  <si>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</si>
  <si>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</si>
  <si>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</si>
  <si>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</si>
  <si>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</si>
  <si>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</si>
  <si>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</si>
  <si>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</si>
  <si>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</si>
  <si>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</si>
  <si>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</si>
  <si>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</si>
  <si>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</si>
  <si>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</si>
  <si>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</si>
  <si>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</si>
  <si>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</si>
  <si>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</si>
  <si>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</si>
  <si>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</si>
  <si>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</si>
  <si>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</si>
  <si>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</si>
  <si>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</si>
  <si>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</si>
  <si>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</si>
  <si>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</si>
  <si>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</si>
  <si>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</si>
  <si>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</si>
  <si>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</si>
  <si>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</si>
  <si>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</si>
  <si>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</si>
  <si>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</si>
  <si>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</si>
  <si>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</si>
  <si>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</si>
  <si>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</si>
  <si>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</si>
  <si>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</si>
  <si>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</si>
  <si>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</si>
  <si>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</si>
  <si>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</si>
  <si>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</si>
  <si>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</si>
  <si>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</si>
  <si>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</si>
  <si>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</si>
  <si>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</si>
  <si>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</si>
  <si>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</si>
  <si>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</si>
  <si>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</si>
  <si>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</si>
  <si>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</si>
  <si>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</si>
  <si>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</si>
  <si>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</si>
  <si>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</si>
  <si>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</si>
  <si>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</si>
  <si>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</si>
  <si>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</si>
  <si>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</si>
  <si>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</si>
  <si>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</si>
  <si>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</si>
  <si>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</si>
  <si>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</si>
  <si>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</si>
  <si>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</si>
  <si>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</si>
  <si>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</si>
  <si>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</si>
  <si>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</si>
  <si>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</si>
  <si>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</si>
  <si>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</si>
  <si>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</si>
  <si>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</si>
  <si>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</si>
  <si>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</si>
  <si>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</si>
  <si>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</si>
  <si>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</si>
  <si>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</si>
  <si>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</si>
  <si>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</si>
  <si>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</si>
  <si>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</si>
  <si>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</si>
  <si>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</si>
  <si>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</si>
  <si>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</si>
  <si>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</si>
  <si>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</si>
  <si>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</si>
  <si>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</si>
  <si>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</si>
  <si>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</si>
  <si>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</si>
  <si>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</si>
  <si>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</si>
  <si>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</si>
  <si>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</si>
  <si>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</si>
  <si>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</si>
  <si>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</si>
  <si>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</si>
  <si>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</si>
  <si>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</si>
  <si>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</si>
  <si>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</si>
  <si>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</si>
  <si>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</si>
  <si>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</si>
  <si>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</si>
  <si>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</si>
  <si>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</si>
  <si>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</si>
  <si>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</si>
  <si>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</si>
  <si>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</si>
  <si>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</si>
  <si>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</si>
  <si>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</si>
  <si>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</si>
  <si>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</si>
  <si>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</si>
  <si>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</si>
  <si>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</si>
  <si>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</si>
  <si>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</si>
  <si>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</si>
  <si>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</si>
  <si>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</si>
  <si>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</si>
  <si>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</si>
  <si>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</si>
  <si>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</si>
  <si>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</si>
  <si>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</si>
  <si>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</si>
  <si>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</si>
  <si>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</si>
  <si>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</si>
  <si>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</si>
  <si>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</si>
  <si>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</si>
  <si>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</si>
  <si>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</si>
  <si>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</si>
  <si>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</si>
  <si>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</si>
  <si>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</si>
  <si>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</si>
  <si>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</si>
  <si>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</si>
  <si>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</si>
  <si>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</si>
  <si>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</si>
  <si>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</si>
  <si>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</si>
  <si>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</si>
  <si>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</si>
  <si>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</si>
  <si>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</si>
  <si>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</si>
  <si>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</si>
  <si>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</si>
  <si>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</si>
  <si>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</si>
  <si>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</si>
  <si>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</si>
  <si>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</si>
  <si>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</si>
  <si>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</si>
  <si>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</si>
  <si>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</si>
  <si>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</si>
  <si>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</si>
  <si>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</si>
  <si>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</si>
  <si>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</si>
  <si>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</si>
  <si>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</si>
  <si>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</si>
  <si>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</si>
  <si>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</si>
  <si>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</si>
  <si>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</si>
  <si>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</si>
  <si>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</si>
  <si>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</si>
  <si>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</si>
  <si>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</si>
  <si>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</si>
  <si>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</si>
  <si>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</si>
  <si>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</si>
  <si>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</si>
  <si>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</si>
  <si>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</si>
  <si>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</si>
  <si>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</si>
  <si>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</si>
  <si>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</si>
  <si>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</si>
  <si>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</si>
  <si>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</si>
  <si>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</si>
  <si>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</si>
  <si>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</si>
  <si>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</si>
  <si>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</si>
  <si>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</si>
  <si>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</si>
  <si>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</si>
  <si>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</si>
  <si>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</si>
  <si>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</si>
  <si>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</si>
  <si>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</si>
  <si>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</si>
  <si>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</si>
  <si>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</si>
  <si>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</si>
  <si>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</si>
  <si>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</si>
  <si>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</si>
  <si>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</si>
  <si>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</si>
  <si>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</si>
  <si>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</si>
  <si>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</si>
  <si>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</si>
  <si>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</si>
  <si>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</si>
  <si>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</si>
  <si>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</si>
  <si>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</si>
  <si>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</si>
  <si>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</si>
  <si>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</si>
  <si>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</si>
  <si>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</si>
  <si>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</si>
  <si>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</si>
  <si>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</si>
  <si>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</si>
  <si>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</si>
  <si>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</si>
  <si>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</si>
  <si>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</si>
  <si>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</si>
  <si>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</si>
  <si>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</si>
  <si>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</si>
  <si>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</si>
  <si>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</si>
  <si>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</si>
  <si>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</si>
  <si>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</si>
  <si>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</si>
  <si>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</si>
  <si>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</si>
  <si>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</si>
  <si>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</si>
  <si>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</si>
  <si>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</si>
  <si>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</si>
  <si>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</si>
  <si>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</si>
  <si>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</si>
  <si>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</si>
  <si>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</si>
  <si>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</si>
  <si>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</si>
  <si>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</si>
  <si>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</si>
  <si>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</si>
  <si>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</si>
  <si>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</si>
  <si>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</si>
  <si>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</si>
  <si>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</si>
  <si>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</si>
  <si>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</si>
  <si>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</si>
  <si>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</si>
  <si>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</si>
  <si>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</si>
  <si>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</si>
  <si>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</si>
  <si>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</si>
  <si>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</si>
  <si>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</si>
  <si>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</si>
  <si>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</si>
  <si>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</si>
  <si>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</si>
  <si>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</si>
  <si>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</si>
  <si>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</si>
  <si>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</si>
  <si>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</si>
  <si>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</si>
  <si>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</si>
  <si>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</si>
  <si>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</si>
  <si>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</si>
  <si>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</si>
  <si>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</si>
  <si>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</si>
  <si>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</si>
  <si>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</si>
  <si>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</si>
  <si>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</si>
  <si>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</si>
  <si>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</si>
  <si>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</si>
  <si>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</si>
  <si>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</si>
  <si>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</si>
  <si>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</si>
  <si>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</si>
  <si>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</si>
  <si>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</si>
  <si>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</si>
  <si>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</si>
  <si>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</si>
  <si>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</si>
  <si>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</si>
  <si>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</si>
  <si>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</si>
  <si>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</si>
  <si>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</si>
  <si>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</si>
  <si>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</si>
  <si>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</si>
  <si>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</si>
  <si>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</si>
  <si>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</si>
  <si>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</si>
  <si>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</si>
  <si>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</si>
  <si>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</si>
  <si>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</si>
  <si>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</si>
  <si>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</si>
  <si>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</si>
  <si>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</si>
  <si>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</si>
  <si>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</si>
  <si>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</si>
  <si>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</si>
  <si>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</si>
  <si>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</si>
  <si>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</si>
  <si>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</si>
  <si>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</si>
  <si>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</si>
  <si>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</si>
  <si>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</si>
  <si>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</si>
  <si>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</si>
  <si>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</si>
  <si>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</si>
  <si>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</si>
  <si>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</si>
  <si>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</si>
  <si>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</si>
  <si>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</si>
  <si>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</si>
  <si>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</si>
  <si>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</si>
  <si>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</si>
  <si>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</si>
  <si>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</si>
  <si>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</si>
  <si>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</si>
  <si>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</si>
  <si>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</si>
  <si>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</si>
  <si>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</si>
  <si>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</si>
  <si>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</si>
  <si>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</si>
  <si>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</si>
  <si>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</si>
  <si>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</si>
  <si>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</si>
  <si>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</si>
  <si>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</si>
  <si>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</si>
  <si>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</si>
  <si>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</si>
  <si>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</si>
  <si>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</si>
  <si>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</si>
  <si>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</si>
  <si>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</si>
  <si>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</si>
  <si>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</si>
  <si>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</si>
  <si>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</si>
  <si>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</si>
  <si>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</si>
  <si>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</si>
  <si>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</si>
  <si>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</si>
  <si>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</si>
  <si>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</si>
  <si>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</si>
  <si>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</si>
  <si>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</si>
  <si>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</si>
  <si>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</si>
  <si>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</si>
  <si>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</si>
  <si>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</si>
  <si>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</si>
  <si>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</si>
  <si>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</si>
  <si>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</si>
  <si>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</si>
  <si>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</si>
  <si>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</si>
  <si>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</si>
  <si>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</si>
  <si>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</si>
  <si>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</si>
  <si>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</si>
  <si>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</si>
  <si>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</si>
  <si>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</si>
  <si>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</si>
  <si>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</si>
  <si>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</si>
  <si>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</si>
  <si>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</si>
  <si>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</si>
  <si>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</si>
  <si>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</si>
  <si>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</si>
  <si>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</si>
  <si>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</si>
  <si>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</si>
  <si>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</si>
  <si>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</si>
  <si>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</si>
  <si>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</si>
  <si>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</si>
  <si>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</si>
  <si>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</si>
  <si>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</si>
  <si>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</si>
  <si>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</si>
  <si>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</si>
  <si>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</si>
  <si>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</si>
  <si>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</si>
  <si>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</si>
  <si>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</si>
  <si>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</si>
  <si>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</si>
  <si>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</si>
  <si>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</si>
  <si>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</si>
  <si>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</si>
  <si>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</si>
  <si>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</si>
  <si>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</si>
  <si>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</si>
  <si>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</si>
  <si>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</si>
  <si>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</si>
  <si>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</si>
  <si>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</si>
  <si>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</si>
  <si>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</si>
  <si>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</si>
  <si>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</si>
  <si>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</si>
  <si>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</si>
  <si>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</si>
  <si>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</si>
  <si>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</si>
  <si>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</si>
  <si>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</si>
  <si>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</si>
  <si>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</si>
  <si>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</si>
  <si>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</si>
  <si>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</si>
  <si>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</si>
  <si>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</si>
  <si>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</si>
  <si>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</si>
  <si>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</si>
  <si>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</si>
  <si>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</si>
  <si>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</si>
  <si>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</si>
  <si>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</si>
  <si>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</si>
  <si>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</si>
  <si>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</si>
  <si>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</si>
  <si>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</si>
  <si>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</si>
  <si>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</si>
  <si>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</si>
  <si>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</si>
  <si>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</si>
  <si>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</si>
  <si>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</si>
  <si>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</si>
  <si>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</si>
  <si>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</si>
  <si>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</si>
  <si>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</si>
  <si>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</si>
  <si>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</si>
  <si>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</si>
  <si>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</si>
  <si>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</si>
  <si>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</si>
  <si>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</si>
  <si>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</si>
  <si>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</si>
  <si>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</si>
  <si>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</si>
  <si>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</si>
  <si>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</si>
  <si>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</si>
  <si>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</si>
  <si>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</si>
  <si>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</si>
  <si>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</si>
  <si>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</si>
  <si>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</si>
  <si>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</si>
  <si>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</si>
  <si>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</si>
  <si>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</si>
  <si>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</si>
  <si>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</si>
  <si>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</si>
  <si>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</si>
  <si>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</si>
  <si>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</si>
  <si>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</si>
  <si>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</si>
  <si>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</si>
  <si>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</si>
  <si>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</si>
  <si>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</si>
  <si>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</si>
  <si>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</si>
  <si>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</si>
  <si>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</si>
  <si>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</si>
  <si>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</si>
  <si>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</si>
  <si>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</si>
  <si>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</si>
  <si>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</si>
  <si>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</si>
  <si>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</si>
  <si>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</si>
  <si>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</si>
  <si>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</si>
  <si>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</si>
  <si>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</si>
  <si>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</si>
  <si>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</si>
  <si>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</si>
  <si>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</si>
  <si>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</si>
  <si>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</si>
  <si>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</si>
  <si>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</si>
  <si>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</si>
  <si>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</si>
  <si>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</si>
  <si>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</si>
  <si>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</si>
  <si>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</si>
  <si>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</si>
  <si>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</si>
  <si>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</si>
  <si>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</si>
  <si>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</si>
  <si>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</si>
  <si>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</si>
  <si>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</si>
  <si>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</si>
  <si>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</si>
  <si>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</si>
  <si>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</si>
  <si>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</si>
  <si>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</si>
  <si>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</si>
  <si>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</si>
  <si>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</si>
  <si>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</si>
  <si>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</si>
  <si>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</si>
  <si>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</si>
  <si>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</si>
  <si>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</si>
  <si>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</si>
  <si>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</si>
  <si>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</si>
  <si>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</si>
  <si>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</si>
  <si>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</si>
  <si>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</si>
  <si>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</si>
  <si>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</si>
  <si>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</si>
  <si>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</si>
  <si>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</si>
  <si>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</si>
  <si>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</si>
  <si>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</si>
  <si>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</si>
  <si>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</si>
  <si>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</si>
  <si>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</si>
  <si>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</si>
  <si>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</si>
  <si>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</si>
  <si>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</si>
  <si>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</si>
  <si>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</si>
  <si>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</si>
  <si>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</si>
  <si>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</si>
  <si>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</si>
  <si>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</si>
  <si>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</si>
  <si>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</si>
  <si>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</si>
  <si>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</si>
  <si>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</si>
  <si>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</si>
  <si>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</si>
  <si>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</si>
  <si>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</si>
  <si>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</si>
  <si>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</si>
  <si>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</si>
  <si>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</si>
  <si>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</si>
  <si>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</si>
  <si>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</si>
  <si>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</si>
  <si>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</si>
  <si>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</si>
  <si>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</si>
  <si>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</si>
  <si>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</si>
  <si>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</si>
  <si>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</si>
  <si>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</si>
  <si>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</si>
  <si>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</si>
  <si>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</si>
  <si>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</si>
  <si>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</si>
  <si>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</si>
  <si>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</si>
  <si>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</si>
  <si>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</si>
  <si>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</si>
  <si>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</si>
  <si>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</si>
  <si>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</si>
  <si>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</si>
  <si>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</si>
  <si>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</si>
  <si>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</si>
  <si>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</si>
  <si>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</si>
  <si>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</si>
  <si>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</si>
  <si>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</si>
  <si>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</si>
  <si>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</si>
  <si>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</si>
  <si>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</si>
  <si>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</si>
  <si>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</si>
  <si>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</si>
  <si>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</si>
  <si>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</si>
  <si>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</si>
  <si>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</si>
  <si>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</si>
  <si>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</si>
  <si>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</si>
  <si>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</si>
  <si>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</si>
  <si>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</si>
  <si>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</si>
  <si>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</si>
  <si>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</si>
  <si>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</si>
  <si>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</si>
  <si>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</si>
  <si>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</si>
  <si>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</si>
  <si>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</si>
  <si>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</si>
  <si>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</si>
  <si>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</si>
  <si>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</si>
  <si>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</si>
  <si>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</si>
  <si>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</si>
  <si>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</si>
  <si>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</si>
  <si>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</si>
  <si>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</si>
  <si>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</si>
  <si>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</si>
  <si>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</si>
  <si>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</si>
  <si>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</si>
  <si>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</si>
  <si>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</si>
  <si>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</si>
  <si>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</si>
  <si>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</si>
  <si>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</si>
  <si>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</si>
  <si>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</si>
  <si>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</si>
  <si>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</si>
  <si>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</si>
  <si>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</si>
  <si>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</si>
  <si>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</si>
  <si>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</si>
  <si>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</si>
  <si>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</si>
  <si>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</si>
  <si>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</si>
  <si>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</si>
  <si>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</si>
  <si>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</si>
  <si>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</si>
  <si>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</si>
  <si>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</si>
  <si>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</si>
  <si>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</si>
  <si>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</si>
  <si>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</si>
  <si>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</si>
  <si>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</si>
  <si>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</si>
  <si>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</si>
  <si>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</si>
  <si>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</si>
  <si>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</si>
  <si>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</si>
  <si>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</si>
  <si>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</si>
  <si>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</si>
  <si>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</si>
  <si>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</si>
  <si>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</si>
  <si>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</si>
  <si>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</si>
  <si>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</si>
  <si>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</si>
  <si>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</si>
  <si>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</si>
  <si>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</si>
  <si>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</si>
  <si>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</si>
  <si>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</si>
  <si>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</si>
  <si>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</si>
  <si>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</si>
  <si>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</si>
  <si>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</si>
  <si>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</si>
  <si>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</si>
  <si>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</si>
  <si>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</si>
  <si>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</si>
  <si>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</si>
  <si>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</si>
  <si>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</si>
  <si>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</si>
  <si>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</si>
  <si>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</si>
  <si>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</si>
  <si>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</si>
  <si>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</si>
  <si>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</si>
  <si>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</si>
  <si>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</si>
  <si>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</si>
  <si>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</si>
  <si>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</si>
  <si>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</si>
  <si>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</si>
  <si>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</si>
  <si>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</si>
  <si>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</si>
  <si>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</si>
  <si>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</si>
  <si>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</si>
  <si>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</si>
  <si>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</si>
  <si>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</si>
  <si>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</si>
  <si>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</si>
  <si>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</si>
  <si>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</si>
  <si>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</si>
  <si>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</si>
  <si>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</si>
  <si>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</si>
  <si>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</si>
  <si>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</si>
  <si>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</si>
  <si>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</si>
  <si>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</si>
  <si>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</si>
  <si>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</si>
  <si>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</si>
  <si>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</si>
  <si>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</si>
  <si>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</si>
  <si>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</si>
  <si>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</si>
  <si>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</si>
  <si>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</si>
  <si>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</si>
  <si>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</si>
  <si>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</si>
  <si>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</si>
  <si>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</si>
  <si>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</si>
  <si>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</si>
  <si>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</si>
  <si>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</si>
  <si>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</si>
  <si>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</si>
  <si>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</si>
  <si>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</si>
  <si>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</si>
  <si>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</si>
  <si>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</si>
  <si>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</si>
  <si>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</si>
  <si>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</si>
  <si>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</si>
  <si>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</si>
  <si>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</si>
  <si>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</si>
  <si>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</si>
  <si>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</si>
  <si>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</si>
  <si>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</si>
  <si>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</si>
  <si>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</si>
  <si>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</si>
  <si>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</si>
  <si>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</si>
  <si>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</si>
  <si>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</si>
  <si>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</si>
  <si>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</si>
  <si>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</si>
  <si>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</si>
  <si>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</si>
  <si>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</si>
  <si>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</si>
  <si>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</si>
  <si>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</si>
  <si>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</si>
  <si>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</si>
  <si>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</si>
  <si>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</si>
  <si>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</si>
  <si>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</si>
  <si>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</si>
  <si>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</si>
  <si>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</si>
  <si>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</si>
  <si>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</si>
  <si>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</si>
  <si>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</si>
  <si>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</si>
  <si>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</si>
  <si>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</si>
  <si>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</si>
  <si>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</si>
  <si>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</si>
  <si>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</si>
  <si>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</si>
  <si>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</si>
  <si>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</si>
  <si>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</si>
  <si>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</si>
  <si>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</si>
  <si>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</si>
  <si>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</si>
  <si>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</si>
  <si>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</si>
  <si>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</si>
  <si>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</si>
  <si>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</si>
  <si>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</si>
  <si>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</si>
  <si>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</si>
  <si>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</si>
  <si>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</si>
  <si>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</si>
  <si>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</si>
  <si>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</si>
  <si>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</si>
  <si>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</si>
  <si>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</si>
  <si>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</si>
  <si>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</si>
  <si>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</si>
  <si>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</si>
  <si>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</si>
  <si>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</si>
  <si>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</si>
  <si>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</si>
  <si>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</si>
  <si>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</si>
  <si>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</si>
  <si>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</si>
  <si>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</si>
  <si>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</si>
  <si>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</si>
  <si>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</si>
  <si>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</si>
  <si>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</si>
  <si>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</si>
  <si>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</si>
  <si>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</si>
  <si>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</si>
  <si>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</si>
  <si>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</si>
  <si>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</si>
  <si>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</si>
  <si>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</si>
  <si>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</si>
  <si>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</si>
  <si>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</si>
  <si>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</si>
  <si>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</si>
  <si>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</si>
  <si>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</si>
  <si>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</si>
  <si>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</si>
  <si>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</si>
  <si>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</si>
  <si>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</si>
  <si>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</si>
  <si>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</si>
  <si>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</si>
  <si>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</si>
  <si>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</si>
  <si>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</si>
  <si>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</si>
  <si>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</si>
  <si>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</si>
  <si>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</si>
  <si>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</si>
  <si>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</si>
  <si>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</si>
  <si>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</si>
  <si>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</si>
  <si>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</si>
  <si>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</si>
  <si>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</si>
  <si>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</si>
  <si>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</si>
  <si>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</si>
  <si>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</si>
  <si>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</si>
  <si>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</si>
  <si>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</si>
  <si>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</si>
  <si>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</si>
  <si>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</si>
  <si>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</si>
  <si>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</si>
  <si>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</si>
  <si>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</si>
  <si>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</si>
  <si>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</si>
  <si>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</si>
  <si>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</si>
  <si>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</si>
  <si>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</si>
  <si>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</si>
  <si>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</si>
  <si>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</si>
  <si>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</si>
  <si>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</si>
  <si>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</si>
  <si>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</si>
  <si>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</si>
  <si>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</si>
  <si>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</si>
  <si>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</si>
  <si>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</si>
  <si>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</si>
  <si>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</si>
  <si>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</si>
  <si>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</si>
  <si>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</si>
  <si>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</si>
  <si>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</si>
  <si>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</si>
  <si>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</si>
  <si>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</si>
  <si>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</si>
  <si>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</si>
  <si>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</si>
  <si>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</si>
  <si>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</si>
  <si>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</si>
  <si>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</si>
  <si>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</si>
  <si>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</si>
  <si>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</si>
  <si>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</si>
  <si>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</si>
  <si>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</si>
  <si>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</si>
  <si>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</si>
  <si>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</si>
  <si>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</si>
  <si>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</si>
  <si>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</si>
  <si>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</si>
  <si>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</si>
  <si>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</si>
  <si>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</si>
  <si>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</si>
  <si>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</si>
  <si>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</si>
  <si>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</si>
  <si>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</si>
  <si>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</si>
  <si>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</si>
  <si>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</si>
  <si>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</si>
  <si>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</si>
  <si>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</si>
  <si>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</si>
  <si>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</si>
  <si>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</si>
  <si>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</si>
  <si>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</si>
  <si>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</si>
  <si>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</si>
  <si>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</si>
  <si>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</si>
  <si>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</si>
  <si>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</si>
  <si>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</si>
  <si>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</si>
  <si>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</si>
  <si>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</si>
  <si>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</si>
  <si>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</si>
  <si>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</si>
  <si>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</si>
  <si>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</si>
  <si>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</si>
  <si>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</si>
  <si>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</si>
  <si>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</si>
  <si>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</si>
  <si>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</si>
  <si>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</si>
  <si>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</si>
  <si>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</si>
  <si>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</si>
  <si>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</si>
  <si>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</si>
  <si>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</si>
  <si>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</si>
  <si>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</si>
  <si>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</si>
  <si>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</si>
  <si>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</si>
  <si>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</si>
  <si>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</si>
  <si>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</si>
  <si>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</si>
  <si>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</si>
  <si>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</si>
  <si>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</si>
  <si>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</si>
  <si>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</si>
  <si>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</si>
  <si>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</si>
  <si>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</si>
  <si>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</si>
  <si>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</si>
  <si>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</si>
  <si>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</si>
  <si>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</si>
  <si>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</si>
  <si>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</si>
  <si>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</si>
  <si>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</si>
  <si>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</si>
  <si>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</si>
  <si>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</si>
  <si>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</si>
  <si>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</si>
  <si>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</si>
  <si>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</si>
  <si>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</si>
  <si>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</si>
  <si>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</si>
  <si>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</si>
  <si>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</si>
  <si>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</si>
  <si>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</si>
  <si>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</si>
  <si>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</si>
  <si>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</si>
  <si>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</si>
  <si>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</si>
  <si>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</si>
  <si>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</si>
  <si>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</si>
  <si>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</si>
  <si>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</si>
  <si>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</si>
  <si>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</si>
  <si>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</si>
  <si>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</si>
  <si>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</si>
  <si>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</si>
  <si>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</si>
  <si>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</si>
  <si>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</si>
  <si>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</si>
  <si>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</si>
  <si>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</si>
  <si>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</si>
  <si>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</si>
  <si>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</si>
  <si>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</si>
  <si>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</si>
  <si>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</si>
  <si>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</si>
  <si>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</si>
  <si>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</si>
  <si>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</si>
  <si>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</si>
  <si>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</si>
  <si>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</si>
  <si>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</si>
  <si>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</si>
  <si>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</si>
  <si>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</si>
  <si>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</si>
  <si>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</si>
  <si>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</si>
  <si>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</si>
  <si>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</si>
  <si>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</si>
  <si>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</si>
  <si>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</si>
  <si>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</si>
  <si>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</si>
  <si>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</si>
  <si>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</si>
  <si>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</si>
  <si>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</si>
  <si>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</si>
  <si>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</si>
  <si>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</si>
  <si>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</si>
  <si>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</si>
  <si>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</si>
  <si>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</si>
  <si>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</si>
  <si>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</si>
  <si>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</si>
  <si>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</si>
  <si>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</si>
  <si>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</si>
  <si>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</si>
  <si>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</si>
  <si>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</si>
  <si>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</si>
  <si>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</si>
  <si>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</si>
  <si>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</si>
  <si>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</si>
  <si>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</si>
  <si>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</si>
  <si>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</si>
  <si>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</si>
  <si>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</si>
  <si>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</si>
  <si>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</si>
  <si>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</si>
  <si>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</si>
  <si>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</si>
  <si>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</si>
  <si>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</si>
  <si>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</si>
  <si>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</si>
  <si>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</si>
  <si>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</si>
  <si>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</si>
  <si>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</si>
  <si>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</si>
  <si>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</si>
  <si>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</si>
  <si>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</si>
  <si>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</si>
  <si>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</si>
  <si>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</si>
  <si>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</si>
  <si>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</si>
  <si>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</si>
  <si>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</si>
  <si>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</si>
  <si>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</si>
  <si>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</si>
  <si>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</si>
  <si>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</si>
  <si>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</si>
  <si>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</si>
  <si>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</si>
  <si>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</si>
  <si>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</si>
  <si>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</si>
  <si>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</si>
  <si>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</si>
  <si>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</si>
  <si>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</si>
  <si>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</si>
  <si>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</si>
  <si>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</si>
  <si>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</si>
  <si>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</si>
  <si>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</si>
  <si>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</si>
  <si>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</si>
  <si>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</si>
  <si>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</si>
  <si>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</si>
  <si>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</si>
  <si>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</si>
  <si>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</si>
  <si>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</si>
  <si>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</si>
  <si>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</si>
  <si>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</si>
  <si>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</si>
  <si>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</si>
  <si>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</si>
  <si>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</si>
  <si>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</si>
  <si>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</si>
  <si>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</si>
  <si>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</si>
  <si>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</si>
  <si>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</si>
  <si>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</si>
  <si>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</si>
  <si>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</si>
  <si>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</si>
  <si>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</si>
  <si>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</si>
  <si>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</si>
  <si>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</si>
  <si>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</si>
  <si>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</si>
  <si>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</si>
  <si>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</si>
  <si>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</si>
  <si>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</si>
  <si>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</si>
  <si>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</si>
  <si>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</si>
  <si>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</si>
  <si>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</si>
  <si>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</si>
  <si>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</si>
  <si>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</si>
  <si>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</si>
  <si>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</si>
  <si>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</si>
  <si>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</si>
  <si>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</si>
  <si>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</si>
  <si>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</si>
  <si>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</si>
  <si>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</si>
  <si>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</si>
  <si>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</si>
  <si>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</si>
  <si>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</si>
  <si>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</si>
  <si>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</si>
  <si>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</si>
  <si>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</si>
  <si>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</si>
  <si>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</si>
  <si>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</si>
  <si>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</si>
  <si>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</si>
  <si>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</si>
  <si>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</si>
  <si>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</si>
  <si>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</si>
  <si>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</si>
  <si>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</si>
  <si>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</si>
  <si>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</si>
  <si>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</si>
  <si>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</si>
  <si>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</si>
  <si>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</si>
  <si>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</si>
  <si>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</si>
  <si>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</si>
  <si>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</si>
  <si>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</si>
  <si>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</si>
  <si>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</si>
  <si>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</si>
  <si>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</si>
  <si>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</si>
  <si>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</si>
  <si>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</si>
  <si>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</si>
  <si>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</si>
  <si>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</si>
  <si>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</si>
  <si>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</si>
  <si>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</si>
  <si>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</si>
  <si>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</si>
  <si>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</si>
  <si>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</si>
  <si>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</si>
  <si>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</si>
  <si>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</si>
  <si>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</si>
  <si>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</si>
  <si>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</si>
  <si>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</si>
  <si>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</si>
  <si>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</si>
  <si>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</si>
  <si>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</si>
  <si>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</si>
  <si>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</si>
  <si>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</si>
  <si>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</si>
  <si>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</si>
  <si>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</si>
  <si>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</si>
  <si>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</si>
  <si>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</si>
  <si>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</si>
  <si>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</si>
  <si>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</si>
  <si>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</si>
  <si>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</si>
  <si>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</si>
  <si>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</si>
  <si>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</si>
  <si>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</si>
  <si>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</si>
  <si>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</si>
  <si>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</si>
  <si>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</si>
  <si>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</si>
  <si>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</si>
  <si>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</si>
  <si>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</si>
  <si>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</si>
  <si>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</si>
  <si>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</si>
  <si>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</si>
  <si>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</si>
  <si>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</si>
  <si>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</si>
  <si>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</si>
  <si>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</si>
  <si>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</si>
  <si>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</si>
  <si>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</si>
  <si>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</si>
  <si>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</si>
  <si>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</si>
  <si>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</si>
  <si>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</si>
  <si>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</si>
  <si>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</si>
  <si>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</si>
  <si>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</si>
  <si>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</si>
  <si>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</si>
  <si>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</si>
  <si>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</si>
  <si>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</si>
  <si>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</si>
  <si>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</si>
  <si>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</si>
  <si>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</si>
  <si>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</si>
  <si>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</si>
  <si>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</si>
  <si>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</si>
  <si>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</si>
  <si>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</si>
  <si>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</si>
  <si>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</si>
  <si>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</si>
  <si>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</si>
  <si>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</si>
  <si>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</si>
  <si>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</si>
  <si>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</si>
  <si>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</si>
  <si>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</si>
  <si>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</si>
  <si>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</si>
  <si>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</si>
  <si>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</si>
  <si>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</si>
  <si>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</si>
  <si>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</si>
  <si>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</si>
  <si>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</si>
  <si>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</si>
  <si>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</si>
  <si>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</si>
  <si>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</si>
  <si>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</si>
  <si>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</si>
  <si>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</si>
  <si>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</si>
  <si>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</si>
  <si>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</si>
  <si>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</si>
  <si>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</si>
  <si>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</si>
  <si>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</si>
  <si>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</si>
  <si>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</si>
  <si>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</si>
  <si>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</si>
  <si>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</si>
  <si>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</si>
  <si>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</si>
  <si>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</si>
  <si>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</si>
  <si>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</si>
  <si>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</si>
  <si>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</si>
  <si>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</si>
  <si>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</si>
  <si>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</si>
  <si>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</si>
  <si>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</si>
  <si>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</si>
  <si>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</si>
  <si>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</si>
  <si>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</si>
  <si>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</si>
  <si>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</si>
  <si>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</si>
  <si>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</si>
  <si>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</si>
  <si>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</si>
  <si>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</si>
  <si>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</si>
  <si>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</si>
  <si>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</si>
  <si>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</si>
  <si>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</si>
  <si>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</si>
  <si>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</si>
  <si>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</si>
  <si>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</si>
  <si>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</si>
  <si>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</si>
  <si>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</si>
  <si>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</si>
  <si>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</si>
  <si>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</si>
  <si>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</si>
  <si>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</si>
  <si>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</si>
  <si>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</si>
  <si>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</si>
  <si>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</si>
  <si>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</si>
  <si>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</si>
  <si>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</si>
  <si>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</si>
  <si>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</si>
  <si>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</si>
  <si>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</si>
  <si>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</si>
  <si>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</si>
  <si>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</si>
  <si>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</si>
  <si>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</si>
  <si>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</si>
  <si>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</si>
  <si>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</si>
  <si>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</si>
  <si>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</si>
  <si>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</si>
  <si>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</si>
  <si>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</si>
  <si>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</si>
  <si>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</si>
  <si>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</si>
  <si>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</si>
  <si>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</si>
  <si>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</si>
  <si>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</si>
  <si>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</si>
  <si>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</si>
  <si>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</si>
  <si>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</si>
  <si>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</si>
  <si>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</si>
  <si>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</si>
  <si>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</si>
  <si>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</si>
  <si>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</si>
  <si>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</si>
  <si>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</si>
  <si>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</si>
  <si>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</si>
  <si>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</si>
  <si>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</si>
  <si>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</si>
  <si>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</si>
  <si>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</si>
  <si>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</si>
  <si>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</si>
  <si>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</si>
  <si>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</si>
  <si>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</si>
  <si>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</si>
  <si>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</si>
  <si>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</si>
  <si>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</si>
  <si>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</si>
  <si>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</si>
  <si>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</si>
  <si>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</si>
  <si>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</si>
  <si>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</si>
  <si>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</si>
  <si>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</si>
  <si>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</si>
  <si>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</si>
  <si>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</si>
  <si>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</si>
  <si>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</si>
  <si>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</si>
  <si>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</si>
  <si>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</si>
  <si>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</si>
  <si>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</si>
  <si>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</si>
  <si>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</si>
  <si>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</si>
  <si>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</si>
  <si>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</si>
  <si>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</si>
  <si>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</si>
  <si>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</si>
  <si>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</si>
  <si>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</si>
  <si>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</si>
  <si>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</si>
  <si>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</si>
  <si>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</si>
  <si>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</si>
  <si>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</si>
  <si>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</si>
  <si>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</si>
  <si>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</si>
  <si>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</si>
  <si>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</si>
  <si>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</si>
  <si>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</si>
  <si>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</si>
  <si>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</si>
  <si>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</si>
  <si>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</si>
  <si>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</si>
  <si>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</si>
  <si>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</si>
  <si>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</si>
  <si>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</si>
  <si>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</si>
  <si>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</si>
  <si>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</si>
  <si>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</si>
  <si>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</si>
  <si>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</si>
  <si>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</si>
  <si>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</si>
  <si>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</si>
  <si>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</si>
  <si>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</si>
  <si>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</si>
  <si>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</si>
  <si>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</si>
  <si>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</si>
  <si>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</si>
  <si>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</si>
  <si>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</si>
  <si>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</si>
  <si>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</si>
  <si>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</si>
  <si>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</si>
  <si>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</si>
  <si>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</si>
  <si>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</si>
  <si>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</si>
  <si>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</si>
  <si>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</si>
  <si>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</si>
  <si>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</si>
  <si>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</si>
  <si>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</si>
  <si>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</si>
  <si>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</si>
  <si>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</si>
  <si>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</si>
  <si>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</si>
  <si>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</si>
  <si>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</si>
  <si>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</si>
  <si>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</si>
  <si>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</si>
  <si>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</si>
  <si>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</si>
  <si>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</si>
  <si>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</si>
  <si>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</si>
  <si>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</si>
  <si>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</si>
  <si>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</si>
  <si>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</si>
  <si>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</si>
  <si>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</si>
  <si>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</si>
  <si>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</si>
  <si>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</si>
  <si>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</si>
  <si>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</si>
  <si>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</si>
  <si>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</si>
  <si>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</si>
  <si>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</si>
  <si>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</si>
  <si>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</si>
  <si>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</si>
  <si>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</si>
  <si>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</si>
  <si>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</si>
  <si>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</si>
  <si>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</si>
  <si>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</si>
  <si>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</si>
  <si>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</si>
  <si>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</si>
  <si>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</si>
  <si>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</si>
  <si>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</si>
  <si>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</si>
  <si>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</si>
  <si>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</si>
  <si>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</si>
  <si>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</si>
  <si>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</si>
  <si>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</si>
  <si>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</si>
  <si>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</si>
  <si>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</si>
  <si>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</si>
  <si>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</si>
  <si>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</si>
  <si>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</si>
  <si>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</si>
  <si>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</si>
  <si>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</si>
  <si>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</si>
  <si>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</si>
  <si>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</si>
  <si>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</si>
  <si>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</si>
  <si>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</si>
  <si>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</si>
  <si>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</si>
  <si>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</si>
  <si>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</si>
  <si>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</si>
  <si>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</si>
  <si>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</si>
  <si>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</si>
  <si>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</si>
  <si>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</si>
  <si>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</si>
  <si>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</si>
  <si>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</si>
  <si>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</si>
  <si>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</si>
  <si>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</si>
  <si>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</si>
  <si>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</si>
  <si>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</si>
  <si>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</si>
  <si>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</si>
  <si>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</si>
  <si>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</si>
  <si>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</si>
  <si>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</si>
  <si>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</si>
  <si>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</si>
  <si>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</si>
  <si>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</si>
  <si>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</si>
  <si>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</si>
  <si>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</si>
  <si>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</si>
  <si>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</si>
  <si>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</si>
  <si>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</si>
  <si>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</si>
  <si>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</si>
  <si>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</si>
  <si>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</si>
  <si>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</si>
  <si>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</si>
  <si>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</si>
  <si>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</si>
  <si>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</si>
  <si>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</si>
  <si>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</si>
  <si>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</si>
  <si>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</si>
  <si>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</si>
  <si>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</si>
  <si>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</si>
  <si>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</si>
  <si>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</si>
  <si>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</si>
  <si>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</si>
  <si>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</si>
  <si>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</si>
  <si>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</si>
  <si>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</si>
  <si>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</si>
  <si>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</si>
  <si>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</si>
  <si>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</si>
  <si>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</si>
  <si>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</si>
  <si>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</si>
  <si>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</si>
  <si>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</si>
  <si>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</si>
  <si>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</si>
  <si>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</si>
  <si>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</si>
  <si>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</si>
  <si>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</si>
  <si>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</si>
  <si>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</si>
  <si>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</si>
  <si>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</si>
  <si>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</si>
  <si>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</si>
  <si>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</si>
  <si>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</si>
  <si>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</si>
  <si>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</si>
  <si>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</si>
  <si>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</si>
  <si>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</si>
  <si>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</si>
  <si>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</si>
  <si>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</si>
  <si>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</si>
  <si>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</si>
  <si>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</si>
  <si>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</si>
  <si>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</si>
  <si>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</si>
  <si>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</si>
  <si>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</si>
  <si>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</si>
  <si>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</si>
  <si>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</si>
  <si>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</si>
  <si>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</si>
  <si>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</si>
  <si>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</si>
  <si>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</si>
  <si>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</si>
  <si>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</si>
  <si>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</si>
  <si>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</si>
  <si>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</si>
  <si>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</si>
  <si>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</si>
  <si>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</si>
  <si>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</si>
  <si>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</si>
  <si>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</si>
  <si>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</si>
  <si>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</si>
  <si>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</si>
  <si>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</si>
  <si>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</si>
  <si>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</si>
  <si>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</si>
  <si>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</si>
  <si>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</si>
  <si>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</si>
  <si>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</si>
  <si>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</si>
  <si>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</si>
  <si>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</si>
  <si>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</si>
  <si>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</si>
  <si>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</si>
  <si>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</si>
  <si>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</si>
  <si>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</si>
  <si>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</si>
  <si>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</si>
  <si>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</si>
  <si>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</si>
  <si>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</si>
  <si>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</si>
  <si>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</si>
  <si>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</si>
  <si>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</si>
  <si>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</si>
  <si>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</si>
  <si>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</si>
  <si>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</si>
  <si>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</si>
  <si>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</si>
  <si>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</si>
  <si>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</si>
  <si>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</si>
  <si>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</si>
  <si>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</si>
  <si>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</si>
  <si>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</si>
  <si>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</si>
  <si>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</si>
  <si>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</si>
  <si>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</si>
  <si>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</si>
  <si>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</si>
  <si>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</si>
  <si>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</si>
  <si>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</si>
  <si>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</si>
  <si>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</si>
  <si>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</si>
  <si>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</si>
  <si>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</si>
  <si>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</si>
  <si>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</si>
  <si>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</si>
  <si>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</si>
  <si>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</si>
  <si>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</si>
  <si>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</si>
  <si>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</si>
  <si>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</si>
  <si>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</si>
  <si>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</si>
  <si>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</si>
  <si>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</si>
  <si>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</si>
  <si>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</si>
  <si>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</si>
  <si>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</si>
  <si>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</si>
  <si>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</si>
  <si>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</si>
  <si>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</si>
  <si>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</si>
  <si>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</si>
  <si>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</si>
  <si>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</si>
  <si>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</si>
  <si>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</si>
  <si>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</si>
  <si>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</si>
  <si>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</si>
  <si>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</si>
  <si>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</si>
  <si>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</si>
  <si>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</si>
  <si>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</si>
  <si>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</si>
  <si>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</si>
  <si>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</si>
  <si>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</si>
  <si>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</si>
  <si>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</si>
  <si>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</si>
  <si>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</si>
  <si>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</si>
  <si>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</si>
  <si>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</si>
  <si>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</si>
  <si>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</si>
  <si>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</si>
  <si>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</si>
  <si>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</si>
  <si>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</si>
  <si>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</si>
  <si>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</si>
  <si>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</si>
  <si>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</si>
  <si>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</si>
  <si>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</si>
  <si>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</si>
  <si>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</si>
  <si>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</si>
  <si>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</si>
  <si>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</si>
  <si>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</si>
  <si>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</si>
  <si>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</si>
  <si>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</si>
  <si>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</si>
  <si>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</si>
  <si>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</si>
  <si>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</si>
  <si>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</si>
  <si>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</si>
  <si>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</si>
  <si>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</si>
  <si>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</si>
  <si>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</si>
  <si>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</si>
  <si>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</si>
  <si>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</si>
  <si>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</si>
  <si>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</si>
  <si>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</si>
  <si>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</si>
  <si>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</si>
  <si>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</si>
  <si>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</si>
  <si>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</si>
  <si>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</si>
  <si>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</si>
  <si>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</si>
  <si>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</si>
  <si>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</si>
  <si>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</si>
  <si>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</si>
  <si>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</si>
  <si>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</si>
  <si>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</si>
  <si>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</si>
  <si>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</si>
  <si>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</si>
  <si>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</si>
  <si>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</si>
  <si>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</si>
  <si>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</si>
  <si>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</si>
  <si>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</si>
  <si>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</si>
  <si>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</si>
  <si>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</si>
  <si>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</si>
  <si>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</si>
  <si>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</si>
  <si>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</si>
  <si>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</si>
  <si>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</si>
  <si>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</si>
  <si>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</si>
  <si>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</si>
  <si>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</si>
  <si>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</si>
  <si>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</si>
  <si>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</si>
  <si>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</si>
  <si>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</si>
  <si>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</si>
  <si>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</si>
  <si>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</si>
  <si>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</si>
  <si>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</si>
  <si>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</si>
  <si>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</si>
  <si>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</si>
  <si>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</si>
  <si>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</si>
  <si>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</si>
  <si>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</si>
  <si>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</si>
  <si>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</si>
  <si>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</si>
  <si>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</si>
  <si>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</si>
  <si>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</si>
  <si>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</si>
  <si>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</si>
  <si>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</si>
  <si>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</si>
  <si>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</si>
  <si>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</si>
  <si>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</si>
  <si>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</si>
  <si>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</si>
  <si>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</si>
  <si>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</si>
  <si>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</si>
  <si>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</si>
  <si>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</si>
  <si>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</si>
  <si>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</si>
  <si>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</si>
  <si>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</si>
  <si>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</si>
  <si>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</si>
  <si>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</si>
  <si>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</si>
  <si>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</si>
  <si>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</si>
  <si>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</si>
  <si>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</si>
  <si>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</si>
  <si>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</si>
  <si>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</si>
  <si>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</si>
  <si>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</si>
  <si>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</si>
  <si>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</si>
  <si>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</si>
  <si>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</si>
  <si>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</si>
  <si>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</si>
  <si>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</si>
  <si>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</si>
  <si>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</si>
  <si>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</si>
  <si>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</si>
  <si>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</si>
  <si>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</si>
  <si>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</si>
  <si>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</si>
  <si>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</si>
  <si>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</si>
  <si>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</si>
  <si>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</si>
  <si>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</si>
  <si>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</si>
  <si>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</si>
  <si>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</si>
  <si>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</si>
  <si>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</si>
  <si>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</si>
  <si>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</si>
  <si>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</si>
  <si>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</si>
  <si>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</si>
  <si>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</si>
  <si>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</si>
  <si>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</si>
  <si>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</si>
  <si>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</si>
  <si>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</si>
  <si>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</si>
  <si>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</si>
  <si>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</si>
  <si>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</si>
  <si>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</si>
  <si>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</si>
  <si>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</si>
  <si>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</si>
  <si>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</si>
  <si>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</si>
  <si>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</si>
  <si>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</si>
  <si>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</si>
  <si>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</si>
  <si>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</si>
  <si>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</si>
  <si>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</si>
  <si>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</si>
  <si>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</si>
  <si>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</si>
  <si>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</si>
  <si>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</si>
  <si>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</si>
  <si>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</si>
  <si>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</si>
  <si>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</si>
  <si>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</si>
  <si>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</si>
  <si>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</si>
  <si>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</si>
  <si>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</si>
  <si>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</si>
  <si>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</si>
  <si>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</si>
  <si>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</si>
  <si>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</si>
  <si>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</si>
  <si>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</si>
  <si>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</si>
  <si>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</si>
  <si>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</si>
  <si>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</si>
  <si>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</si>
  <si>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</si>
  <si>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</si>
  <si>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</si>
  <si>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</si>
  <si>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</si>
  <si>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</si>
  <si>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</si>
  <si>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</si>
  <si>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</si>
  <si>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</si>
  <si>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</si>
  <si>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</si>
  <si>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</si>
  <si>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</si>
  <si>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</si>
  <si>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</si>
  <si>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</si>
  <si>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</si>
  <si>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</si>
  <si>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</si>
  <si>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</si>
  <si>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</si>
  <si>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</si>
  <si>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</si>
  <si>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</si>
  <si>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</si>
  <si>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</si>
  <si>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</si>
  <si>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</si>
  <si>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</si>
  <si>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</si>
  <si>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</si>
  <si>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</si>
  <si>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</si>
  <si>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</si>
  <si>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</si>
  <si>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</si>
  <si>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</si>
  <si>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</si>
  <si>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</si>
  <si>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</si>
  <si>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</si>
  <si>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</si>
  <si>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</si>
  <si>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</si>
  <si>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</si>
  <si>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</si>
  <si>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</si>
  <si>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</si>
  <si>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</si>
  <si>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</si>
  <si>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</si>
  <si>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</si>
  <si>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</si>
  <si>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</si>
  <si>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</si>
  <si>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</si>
  <si>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</si>
  <si>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</si>
  <si>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</si>
  <si>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</si>
  <si>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</si>
  <si>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</si>
  <si>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</si>
  <si>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</si>
  <si>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</si>
  <si>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</si>
  <si>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</si>
  <si>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</si>
  <si>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</si>
  <si>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</si>
  <si>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</si>
  <si>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</si>
  <si>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</si>
  <si>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</si>
  <si>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</si>
  <si>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</si>
  <si>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</si>
  <si>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</si>
  <si>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</si>
  <si>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</si>
  <si>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</si>
  <si>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</si>
  <si>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</si>
  <si>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</si>
  <si>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</si>
  <si>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</si>
  <si>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</si>
  <si>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</si>
  <si>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</si>
  <si>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</si>
  <si>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</si>
  <si>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</si>
  <si>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</si>
  <si>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</si>
  <si>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</si>
  <si>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</si>
  <si>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</si>
  <si>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</si>
  <si>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</si>
  <si>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</si>
  <si>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</si>
  <si>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</si>
  <si>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</si>
  <si>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</si>
  <si>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</si>
  <si>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</si>
  <si>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</si>
  <si>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</si>
  <si>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</si>
  <si>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</si>
  <si>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</si>
  <si>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</si>
  <si>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</si>
  <si>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</si>
  <si>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</si>
  <si>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</si>
  <si>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</si>
  <si>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</si>
  <si>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</si>
  <si>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</si>
  <si>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</si>
  <si>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</si>
  <si>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</si>
  <si>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</si>
  <si>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</si>
  <si>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</si>
  <si>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</si>
  <si>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</si>
  <si>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</si>
  <si>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</si>
  <si>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</si>
  <si>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</si>
  <si>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</si>
  <si>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</si>
  <si>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</si>
  <si>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</si>
  <si>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</si>
  <si>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</si>
  <si>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</si>
  <si>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</si>
  <si>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</si>
  <si>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</si>
  <si>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</si>
  <si>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</si>
  <si>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</si>
  <si>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</si>
  <si>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</si>
  <si>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</si>
  <si>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</si>
  <si>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</si>
  <si>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</si>
  <si>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</si>
  <si>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</si>
  <si>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</si>
  <si>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</si>
  <si>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</si>
  <si>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</si>
  <si>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</si>
  <si>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</si>
  <si>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</si>
  <si>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</si>
  <si>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</si>
  <si>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</si>
  <si>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</si>
  <si>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</si>
  <si>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</si>
  <si>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</si>
  <si>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</si>
  <si>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</si>
  <si>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</si>
  <si>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</si>
  <si>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</si>
  <si>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</si>
  <si>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</si>
  <si>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</si>
  <si>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</si>
  <si>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</si>
  <si>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</si>
  <si>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</si>
  <si>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</si>
  <si>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</si>
  <si>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</si>
  <si>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</si>
  <si>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</si>
  <si>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</si>
  <si>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</si>
  <si>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</si>
  <si>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</si>
  <si>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</si>
  <si>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</si>
  <si>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</si>
  <si>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</si>
  <si>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</si>
  <si>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</si>
  <si>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</si>
  <si>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</si>
  <si>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</si>
  <si>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</si>
  <si>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</si>
  <si>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</si>
  <si>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</si>
  <si>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</si>
  <si>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</si>
  <si>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</si>
  <si>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</si>
  <si>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</si>
  <si>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</si>
  <si>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</si>
  <si>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</si>
  <si>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</si>
  <si>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</si>
  <si>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</si>
  <si>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</si>
  <si>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</si>
  <si>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</si>
  <si>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</si>
  <si>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</si>
  <si>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</si>
  <si>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</si>
  <si>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</si>
  <si>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</si>
  <si>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</si>
  <si>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</si>
  <si>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</si>
  <si>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</si>
  <si>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</si>
  <si>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</si>
  <si>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</si>
  <si>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</si>
  <si>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</si>
  <si>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</si>
  <si>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</si>
  <si>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</si>
  <si>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</si>
  <si>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</si>
  <si>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</si>
  <si>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</si>
  <si>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</si>
  <si>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</si>
  <si>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</si>
  <si>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</si>
  <si>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</si>
  <si>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</si>
  <si>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</si>
  <si>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</si>
  <si>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</si>
  <si>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</si>
  <si>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</si>
  <si>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</si>
  <si>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</si>
  <si>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</si>
  <si>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</si>
  <si>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</si>
  <si>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</si>
  <si>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</si>
  <si>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</si>
  <si>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</si>
  <si>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</si>
  <si>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</si>
  <si>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</si>
  <si>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</si>
  <si>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</si>
  <si>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</si>
  <si>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</si>
  <si>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</si>
  <si>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</si>
  <si>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</si>
  <si>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</si>
  <si>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</si>
  <si>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</si>
  <si>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</si>
  <si>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</si>
  <si>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</si>
  <si>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</si>
  <si>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</si>
  <si>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</si>
  <si>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</si>
  <si>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</si>
  <si>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</si>
  <si>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</si>
  <si>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</si>
  <si>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</si>
  <si>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</si>
  <si>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</si>
  <si>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</si>
  <si>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</si>
  <si>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</si>
  <si>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</si>
  <si>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</si>
  <si>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</si>
  <si>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</si>
  <si>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</si>
  <si>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</si>
  <si>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</si>
  <si>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</si>
  <si>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</si>
  <si>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</si>
  <si>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</si>
  <si>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</si>
  <si>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</si>
  <si>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</si>
  <si>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</si>
  <si>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</si>
  <si>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</si>
  <si>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</si>
  <si>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</si>
  <si>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</si>
  <si>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</si>
  <si>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</si>
  <si>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</si>
  <si>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</si>
  <si>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</si>
  <si>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</si>
  <si>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</si>
  <si>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</si>
  <si>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</si>
  <si>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</si>
  <si>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</si>
  <si>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</si>
  <si>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</si>
  <si>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</si>
  <si>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</si>
  <si>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</si>
  <si>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</si>
  <si>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</si>
  <si>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</si>
  <si>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</si>
  <si>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</si>
  <si>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</si>
  <si>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</si>
  <si>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</si>
  <si>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</si>
  <si>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</si>
  <si>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</si>
  <si>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</si>
  <si>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</si>
  <si>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</si>
  <si>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</si>
  <si>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</si>
  <si>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</si>
  <si>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</si>
  <si>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</si>
  <si>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</si>
  <si>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</si>
  <si>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</si>
  <si>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</si>
  <si>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</si>
  <si>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</si>
  <si>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</si>
  <si>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</si>
  <si>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</si>
  <si>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</si>
  <si>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</si>
  <si>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</si>
  <si>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</si>
  <si>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</si>
  <si>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</si>
  <si>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</si>
  <si>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</si>
  <si>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</si>
  <si>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</si>
  <si>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</si>
  <si>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</si>
  <si>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</si>
  <si>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</si>
  <si>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</si>
  <si>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</si>
  <si>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</si>
  <si>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</si>
  <si>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</si>
  <si>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</si>
  <si>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</si>
  <si>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</si>
  <si>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</si>
  <si>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</si>
  <si>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</si>
  <si>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</si>
  <si>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</si>
  <si>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</si>
  <si>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</si>
  <si>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</si>
  <si>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</si>
  <si>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</si>
  <si>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</si>
  <si>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</si>
  <si>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</si>
  <si>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</si>
  <si>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</si>
  <si>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</si>
  <si>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</si>
  <si>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</si>
  <si>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</si>
  <si>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</si>
  <si>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</si>
  <si>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</si>
  <si>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</si>
  <si>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</si>
  <si>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</si>
  <si>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</si>
  <si>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</si>
  <si>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</si>
  <si>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</si>
  <si>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</si>
  <si>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</si>
  <si>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</si>
  <si>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</si>
  <si>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</si>
  <si>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</si>
  <si>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</si>
  <si>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</si>
  <si>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</si>
  <si>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</si>
  <si>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</si>
  <si>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</si>
  <si>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</si>
  <si>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</si>
  <si>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</si>
  <si>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</si>
  <si>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</si>
  <si>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</si>
  <si>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</si>
  <si>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</si>
  <si>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</si>
  <si>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</si>
  <si>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</si>
  <si>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</si>
  <si>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</si>
  <si>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</si>
  <si>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</si>
  <si>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</si>
  <si>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</si>
  <si>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</si>
  <si>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</si>
  <si>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</si>
  <si>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</si>
  <si>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</si>
  <si>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</si>
  <si>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</si>
  <si>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</si>
  <si>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</si>
  <si>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</si>
  <si>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</si>
  <si>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</si>
  <si>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</si>
  <si>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</si>
  <si>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</si>
  <si>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</si>
  <si>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</si>
  <si>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</si>
  <si>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</si>
  <si>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</si>
  <si>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</si>
  <si>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</si>
  <si>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</si>
  <si>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</si>
  <si>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</si>
  <si>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</si>
  <si>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</si>
  <si>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</si>
  <si>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</si>
  <si>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</si>
  <si>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</si>
  <si>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</si>
  <si>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</si>
  <si>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</si>
  <si>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</si>
  <si>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</si>
  <si>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</si>
  <si>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</si>
  <si>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</si>
  <si>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</si>
  <si>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</si>
  <si>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</si>
  <si>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</si>
  <si>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</si>
  <si>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</si>
  <si>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</si>
  <si>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</si>
  <si>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</si>
  <si>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</si>
  <si>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</si>
  <si>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</si>
  <si>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</si>
  <si>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</si>
  <si>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</si>
  <si>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</si>
  <si>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</si>
  <si>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</si>
  <si>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</si>
  <si>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</si>
  <si>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</si>
  <si>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</si>
  <si>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</si>
  <si>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</si>
  <si>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</si>
  <si>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</si>
  <si>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</si>
  <si>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</si>
  <si>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</si>
  <si>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</si>
  <si>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</si>
  <si>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</si>
  <si>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</si>
  <si>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</si>
  <si>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</si>
  <si>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</si>
  <si>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</si>
  <si>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</si>
  <si>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</si>
  <si>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</si>
  <si>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</si>
  <si>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</si>
  <si>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</si>
  <si>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</si>
  <si>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</si>
  <si>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</si>
  <si>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</si>
  <si>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</si>
  <si>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</si>
  <si>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</si>
  <si>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</si>
  <si>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</si>
  <si>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</si>
  <si>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</si>
  <si>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</si>
  <si>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</si>
  <si>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</si>
  <si>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</si>
  <si>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</si>
  <si>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</si>
  <si>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</si>
  <si>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</si>
  <si>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</si>
  <si>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</si>
  <si>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</si>
  <si>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</si>
  <si>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</si>
  <si>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</si>
  <si>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</si>
  <si>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</si>
  <si>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</si>
  <si>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</si>
  <si>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</si>
  <si>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</si>
  <si>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</si>
  <si>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</si>
  <si>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</si>
  <si>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</si>
  <si>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</si>
  <si>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</si>
  <si>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</si>
  <si>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</si>
  <si>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</si>
  <si>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</si>
  <si>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</si>
  <si>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</si>
  <si>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</si>
  <si>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</si>
  <si>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</si>
  <si>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</si>
  <si>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</si>
  <si>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</si>
  <si>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</si>
  <si>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</si>
  <si>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</si>
  <si>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</si>
  <si>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</si>
  <si>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</si>
  <si>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</si>
  <si>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</si>
  <si>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</si>
  <si>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</si>
  <si>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</si>
  <si>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</si>
  <si>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</si>
  <si>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</si>
  <si>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</si>
  <si>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</si>
  <si>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</si>
  <si>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</si>
  <si>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</si>
  <si>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</si>
  <si>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</si>
  <si>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</si>
  <si>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</si>
  <si>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</si>
  <si>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</si>
  <si>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</si>
  <si>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</si>
  <si>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</si>
  <si>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</si>
  <si>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</si>
  <si>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</si>
  <si>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</si>
  <si>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</si>
  <si>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</si>
  <si>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</si>
  <si>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</si>
  <si>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</si>
  <si>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</si>
  <si>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</si>
  <si>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</si>
  <si>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</si>
  <si>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</si>
  <si>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</si>
  <si>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</si>
  <si>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</si>
  <si>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</si>
  <si>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</si>
  <si>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</si>
  <si>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</si>
  <si>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</si>
  <si>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</si>
  <si>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</si>
  <si>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</si>
  <si>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</si>
  <si>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</si>
  <si>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</si>
  <si>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</si>
  <si>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</si>
  <si>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</si>
  <si>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</si>
  <si>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</si>
  <si>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</si>
  <si>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</si>
  <si>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</si>
  <si>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</si>
  <si>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</si>
  <si>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</si>
  <si>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</si>
  <si>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</si>
  <si>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</si>
  <si>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</si>
  <si>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</si>
  <si>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</si>
  <si>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</si>
  <si>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</si>
  <si>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</si>
  <si>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</si>
  <si>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</si>
  <si>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</si>
  <si>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</si>
  <si>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</si>
  <si>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</si>
  <si>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</si>
  <si>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</si>
  <si>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</si>
  <si>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</si>
  <si>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</si>
  <si>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</si>
  <si>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</si>
  <si>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</si>
  <si>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</si>
  <si>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</si>
  <si>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</si>
  <si>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</si>
  <si>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</si>
  <si>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</si>
  <si>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</si>
  <si>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</si>
  <si>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</si>
  <si>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</si>
  <si>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</si>
  <si>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</si>
  <si>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</si>
  <si>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</si>
  <si>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</si>
  <si>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</si>
  <si>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</si>
  <si>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</si>
  <si>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</si>
  <si>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</si>
  <si>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</si>
  <si>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</si>
  <si>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</si>
  <si>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</si>
  <si>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</si>
  <si>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</si>
  <si>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</si>
  <si>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</si>
  <si>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</si>
  <si>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</si>
  <si>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</si>
  <si>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</si>
  <si>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</si>
  <si>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</si>
  <si>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</si>
  <si>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</si>
  <si>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</si>
  <si>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</si>
  <si>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</si>
  <si>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</si>
  <si>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</si>
  <si>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</si>
  <si>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</si>
  <si>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</si>
  <si>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</si>
  <si>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</si>
  <si>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</si>
  <si>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</si>
  <si>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</si>
  <si>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</si>
  <si>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</si>
  <si>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</si>
  <si>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</si>
  <si>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</si>
  <si>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</si>
  <si>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</si>
  <si>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</si>
  <si>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</si>
  <si>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</si>
  <si>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</si>
  <si>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</si>
  <si>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</si>
  <si>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</si>
  <si>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</si>
  <si>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</si>
  <si>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</si>
  <si>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</si>
  <si>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</si>
  <si>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</si>
  <si>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</si>
  <si>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</si>
  <si>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</si>
  <si>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</si>
  <si>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</si>
  <si>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</si>
  <si>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</si>
  <si>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</si>
  <si>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</si>
  <si>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</si>
  <si>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</si>
  <si>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</si>
  <si>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</si>
  <si>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</si>
  <si>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</si>
  <si>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</si>
  <si>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</si>
  <si>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</si>
  <si>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</si>
  <si>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</si>
  <si>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</si>
  <si>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</si>
  <si>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</si>
  <si>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</si>
  <si>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</si>
  <si>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</si>
  <si>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</si>
  <si>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</si>
  <si>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</si>
  <si>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</si>
  <si>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</si>
  <si>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</si>
  <si>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</si>
  <si>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</si>
  <si>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</si>
  <si>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</si>
  <si>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</si>
  <si>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</si>
  <si>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</si>
  <si>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</si>
  <si>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</si>
  <si>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</si>
  <si>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</si>
  <si>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</si>
  <si>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</si>
  <si>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</si>
  <si>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</si>
  <si>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</si>
  <si>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</si>
  <si>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</si>
  <si>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</si>
  <si>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</si>
  <si>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</si>
  <si>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</si>
  <si>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</si>
  <si>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</si>
  <si>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</si>
  <si>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</si>
  <si>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</si>
  <si>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</si>
  <si>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</si>
  <si>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</si>
  <si>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</si>
  <si>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</si>
  <si>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</si>
  <si>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</si>
  <si>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</si>
  <si>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</si>
  <si>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</si>
  <si>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</si>
  <si>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</si>
  <si>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</si>
  <si>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</si>
  <si>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</si>
  <si>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</si>
  <si>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</si>
  <si>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</si>
  <si>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</si>
  <si>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</si>
  <si>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</si>
  <si>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</si>
  <si>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</si>
  <si>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</si>
  <si>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</si>
  <si>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</si>
  <si>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</si>
  <si>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</si>
  <si>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</si>
  <si>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</si>
  <si>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</si>
  <si>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</si>
  <si>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</si>
  <si>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</si>
  <si>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</si>
  <si>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</si>
  <si>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</si>
  <si>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</si>
  <si>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</si>
  <si>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</si>
  <si>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</si>
  <si>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</si>
  <si>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</si>
  <si>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</si>
  <si>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</si>
  <si>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</si>
  <si>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</si>
  <si>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</si>
  <si>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</si>
  <si>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</si>
  <si>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</si>
  <si>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</si>
  <si>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</si>
  <si>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</si>
  <si>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</si>
  <si>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</si>
  <si>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</si>
  <si>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</si>
  <si>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</si>
  <si>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</si>
  <si>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</si>
  <si>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</si>
  <si>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</si>
  <si>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</si>
  <si>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</si>
  <si>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</si>
  <si>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</si>
  <si>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</si>
  <si>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</si>
  <si>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</si>
  <si>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</si>
  <si>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</si>
  <si>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</si>
  <si>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</si>
  <si>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</si>
  <si>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</si>
  <si>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</si>
  <si>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</si>
  <si>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</si>
  <si>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</si>
  <si>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</si>
  <si>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</si>
  <si>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</si>
  <si>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</si>
  <si>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</si>
  <si>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</si>
  <si>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</si>
  <si>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</si>
  <si>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</si>
  <si>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</si>
  <si>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</si>
  <si>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</si>
  <si>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</si>
  <si>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</si>
  <si>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</si>
  <si>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</si>
  <si>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</si>
  <si>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</si>
  <si>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</si>
  <si>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</si>
  <si>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</si>
  <si>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</si>
  <si>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</si>
  <si>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</si>
  <si>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</si>
  <si>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</si>
  <si>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</si>
  <si>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</si>
  <si>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</si>
  <si>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</si>
  <si>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</si>
  <si>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</si>
  <si>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</si>
  <si>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</si>
  <si>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</si>
  <si>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</si>
  <si>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</si>
  <si>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</si>
  <si>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</si>
  <si>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</si>
  <si>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</si>
  <si>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</si>
  <si>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</si>
  <si>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</si>
  <si>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</si>
  <si>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</si>
  <si>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</si>
  <si>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</si>
  <si>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</si>
  <si>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</si>
  <si>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</si>
  <si>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</si>
  <si>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</si>
  <si>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</si>
  <si>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</si>
  <si>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</si>
  <si>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</si>
  <si>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</si>
  <si>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</si>
  <si>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</si>
  <si>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</si>
  <si>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</si>
  <si>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</si>
  <si>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</si>
  <si>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</si>
  <si>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</si>
  <si>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</si>
  <si>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</si>
  <si>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</si>
  <si>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</si>
  <si>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</si>
  <si>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</si>
  <si>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</si>
  <si>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</si>
  <si>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</si>
  <si>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</si>
  <si>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</si>
  <si>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</si>
  <si>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</si>
  <si>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</si>
  <si>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</si>
  <si>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</si>
  <si>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</si>
  <si>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</si>
  <si>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</si>
  <si>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</si>
  <si>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</si>
  <si>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</si>
  <si>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</si>
  <si>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</si>
  <si>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</si>
  <si>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</si>
  <si>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</si>
  <si>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</si>
  <si>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</si>
  <si>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</si>
  <si>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</si>
  <si>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</si>
  <si>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</si>
  <si>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</si>
  <si>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</si>
  <si>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</si>
  <si>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</si>
  <si>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</si>
  <si>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</si>
  <si>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</si>
  <si>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</si>
  <si>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</si>
  <si>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</si>
  <si>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</si>
  <si>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</si>
  <si>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</si>
  <si>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</si>
  <si>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</si>
  <si>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</si>
  <si>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</si>
  <si>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</si>
  <si>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</si>
  <si>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</si>
  <si>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</si>
  <si>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</si>
  <si>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</si>
  <si>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</si>
  <si>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</si>
  <si>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</si>
  <si>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</si>
  <si>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</si>
  <si>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</si>
  <si>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</si>
  <si>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</si>
  <si>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</si>
  <si>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</si>
  <si>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</si>
  <si>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</si>
  <si>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</si>
  <si>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</si>
  <si>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</si>
  <si>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</si>
  <si>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</si>
  <si>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</si>
  <si>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</si>
  <si>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</si>
  <si>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</si>
  <si>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</si>
  <si>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</si>
  <si>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</si>
  <si>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</si>
  <si>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</si>
  <si>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</si>
  <si>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</si>
  <si>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</si>
  <si>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</si>
  <si>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</si>
  <si>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</si>
  <si>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</si>
  <si>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</si>
  <si>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</si>
  <si>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</si>
  <si>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</si>
  <si>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</si>
  <si>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</si>
  <si>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</si>
  <si>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</si>
  <si>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</si>
  <si>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</si>
  <si>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</si>
  <si>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</si>
  <si>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</si>
  <si>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</si>
  <si>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</si>
  <si>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</si>
  <si>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</si>
  <si>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</si>
  <si>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</si>
  <si>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</si>
  <si>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</si>
  <si>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</si>
  <si>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</si>
  <si>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</si>
  <si>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</si>
  <si>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</si>
  <si>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</si>
  <si>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</si>
  <si>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</si>
  <si>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</si>
  <si>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</si>
  <si>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</si>
  <si>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</si>
  <si>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</si>
  <si>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</si>
  <si>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</si>
  <si>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</si>
  <si>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</si>
  <si>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</si>
  <si>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</si>
  <si>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</si>
  <si>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</si>
  <si>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</si>
  <si>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</si>
  <si>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</si>
  <si>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</si>
  <si>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</si>
  <si>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</si>
  <si>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</si>
  <si>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</si>
  <si>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</si>
  <si>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</si>
  <si>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</si>
  <si>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</si>
  <si>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</si>
  <si>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</si>
  <si>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</si>
  <si>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</si>
  <si>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</si>
  <si>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</si>
  <si>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</si>
  <si>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</si>
  <si>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</si>
  <si>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</si>
  <si>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</si>
  <si>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</si>
  <si>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</si>
  <si>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</si>
  <si>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</si>
  <si>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</si>
  <si>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</si>
  <si>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</si>
  <si>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</si>
  <si>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</si>
  <si>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</si>
  <si>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</si>
  <si>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</si>
  <si>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</si>
  <si>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</si>
  <si>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</si>
  <si>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</si>
  <si>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</si>
  <si>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</si>
  <si>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</si>
  <si>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</si>
  <si>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</si>
  <si>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</si>
  <si>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</si>
  <si>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</si>
  <si>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</si>
  <si>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</si>
  <si>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</si>
  <si>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</si>
  <si>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</si>
  <si>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</si>
  <si>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</si>
  <si>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</si>
  <si>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</si>
  <si>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</si>
  <si>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</si>
  <si>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</si>
  <si>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</si>
  <si>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</si>
  <si>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</si>
  <si>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</si>
  <si>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</si>
  <si>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</si>
  <si>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</si>
  <si>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</si>
  <si>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</si>
  <si>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</si>
  <si>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</si>
  <si>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</si>
  <si>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</si>
  <si>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</si>
  <si>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</si>
  <si>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</si>
  <si>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</si>
  <si>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</si>
  <si>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</si>
  <si>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</si>
  <si>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</si>
  <si>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</si>
  <si>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</si>
  <si>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</si>
  <si>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</si>
  <si>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</si>
  <si>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</si>
  <si>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</si>
  <si>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</si>
  <si>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</si>
  <si>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</si>
  <si>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</si>
  <si>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</si>
  <si>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</si>
  <si>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</si>
  <si>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</si>
  <si>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</si>
  <si>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</si>
  <si>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</si>
  <si>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</si>
  <si>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</si>
  <si>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</si>
  <si>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</si>
  <si>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</si>
  <si>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</si>
  <si>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</si>
  <si>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</si>
  <si>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</si>
  <si>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</si>
  <si>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</si>
  <si>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</si>
  <si>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</si>
  <si>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</si>
  <si>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</si>
  <si>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</si>
  <si>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</si>
  <si>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</si>
  <si>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</si>
  <si>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</si>
  <si>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</si>
  <si>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</si>
  <si>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</si>
  <si>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</si>
  <si>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</si>
  <si>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</si>
  <si>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</si>
  <si>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</si>
  <si>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</si>
  <si>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</si>
  <si>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</si>
  <si>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</si>
  <si>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</si>
  <si>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</si>
  <si>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</si>
  <si>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</si>
  <si>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</si>
  <si>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</si>
  <si>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</si>
  <si>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</si>
  <si>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</si>
  <si>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</si>
  <si>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</si>
  <si>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</si>
  <si>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</si>
  <si>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</si>
  <si>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</si>
  <si>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</si>
  <si>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</si>
  <si>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</si>
  <si>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</si>
  <si>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</si>
  <si>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</si>
  <si>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</si>
  <si>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</si>
  <si>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</si>
  <si>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</si>
  <si>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</si>
  <si>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</si>
  <si>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</si>
  <si>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</si>
  <si>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</si>
  <si>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</si>
  <si>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</si>
  <si>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</si>
  <si>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</si>
  <si>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</si>
  <si>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</si>
  <si>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</si>
  <si>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</si>
  <si>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</si>
  <si>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</si>
  <si>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</si>
  <si>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</si>
  <si>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</si>
  <si>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</si>
  <si>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</si>
  <si>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</si>
  <si>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</si>
  <si>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</si>
  <si>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</si>
  <si>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</si>
  <si>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</si>
  <si>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</si>
  <si>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</si>
  <si>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</si>
  <si>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</si>
  <si>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</si>
  <si>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</si>
  <si>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</si>
  <si>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</si>
  <si>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</si>
  <si>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</si>
  <si>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</si>
  <si>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</si>
  <si>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</si>
  <si>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</si>
  <si>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</si>
  <si>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</si>
  <si>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</si>
  <si>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</si>
  <si>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</si>
  <si>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</si>
  <si>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</si>
  <si>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</si>
  <si>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</si>
  <si>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</si>
  <si>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</si>
  <si>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</si>
  <si>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</si>
  <si>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</si>
  <si>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</si>
  <si>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</si>
  <si>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</si>
  <si>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</si>
  <si>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</si>
  <si>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</si>
  <si>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</si>
  <si>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</si>
  <si>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</si>
  <si>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</si>
  <si>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</si>
  <si>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</si>
  <si>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</si>
  <si>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</si>
  <si>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</si>
  <si>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</si>
  <si>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</si>
  <si>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</si>
  <si>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</si>
  <si>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</si>
  <si>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</si>
  <si>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</si>
  <si>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</si>
  <si>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</si>
  <si>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</si>
  <si>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</si>
  <si>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</si>
  <si>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</si>
  <si>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</si>
  <si>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</si>
  <si>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</si>
  <si>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</si>
  <si>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</si>
  <si>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</si>
  <si>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</si>
  <si>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</si>
  <si>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</si>
  <si>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</si>
  <si>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</si>
  <si>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</si>
  <si>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</si>
  <si>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</si>
  <si>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</si>
  <si>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</si>
  <si>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</si>
  <si>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</si>
  <si>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</si>
  <si>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</si>
  <si>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</si>
  <si>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</si>
  <si>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</si>
  <si>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</si>
  <si>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</si>
  <si>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</si>
  <si>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</si>
  <si>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</si>
  <si>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</si>
  <si>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</si>
  <si>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</si>
  <si>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</si>
  <si>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</si>
  <si>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</si>
  <si>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</si>
  <si>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</si>
  <si>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</si>
  <si>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</si>
  <si>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</si>
  <si>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</si>
  <si>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</si>
  <si>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</si>
  <si>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</si>
  <si>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</si>
  <si>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</si>
  <si>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</si>
  <si>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</si>
  <si>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</si>
  <si>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</si>
  <si>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</si>
  <si>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</si>
  <si>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</si>
  <si>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</si>
  <si>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</si>
  <si>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</si>
  <si>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</si>
  <si>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</si>
  <si>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</si>
  <si>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</si>
  <si>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</si>
  <si>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</si>
  <si>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</si>
  <si>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</si>
  <si>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</si>
  <si>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</si>
  <si>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</si>
  <si>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</si>
  <si>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</si>
  <si>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</si>
  <si>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</si>
  <si>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</si>
  <si>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</si>
  <si>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</si>
  <si>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</si>
  <si>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</si>
  <si>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</si>
  <si>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</si>
  <si>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</si>
  <si>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</si>
  <si>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</si>
  <si>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</si>
  <si>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</si>
  <si>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</si>
  <si>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</si>
  <si>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</si>
  <si>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</si>
  <si>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</si>
  <si>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</si>
  <si>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</si>
  <si>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</si>
  <si>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</si>
  <si>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</si>
  <si>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</si>
  <si>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</si>
  <si>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</si>
  <si>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</si>
  <si>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</si>
  <si>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</si>
  <si>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</si>
  <si>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</si>
  <si>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</si>
  <si>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</si>
  <si>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</si>
  <si>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</si>
  <si>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</si>
  <si>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</si>
  <si>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</si>
  <si>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</si>
  <si>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</si>
  <si>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</si>
  <si>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</si>
  <si>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</si>
  <si>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</si>
  <si>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</si>
  <si>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</si>
  <si>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</si>
  <si>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</si>
  <si>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</si>
  <si>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</si>
  <si>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</si>
  <si>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</si>
  <si>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</si>
  <si>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</si>
  <si>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</si>
  <si>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</si>
  <si>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</si>
  <si>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</si>
  <si>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</si>
  <si>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</si>
  <si>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</si>
  <si>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</si>
  <si>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</si>
  <si>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</si>
  <si>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</si>
  <si>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</si>
  <si>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</si>
  <si>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</si>
  <si>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</si>
  <si>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</si>
  <si>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</si>
  <si>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</si>
  <si>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</si>
  <si>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</si>
  <si>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</si>
  <si>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</si>
  <si>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</si>
  <si>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</si>
  <si>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</si>
  <si>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</si>
  <si>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</si>
  <si>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</si>
  <si>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</si>
  <si>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</si>
  <si>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</si>
  <si>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</si>
  <si>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</si>
  <si>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</si>
  <si>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</si>
  <si>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</si>
  <si>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</si>
  <si>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</si>
  <si>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</si>
  <si>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</si>
  <si>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</si>
  <si>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</si>
  <si>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</si>
  <si>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</si>
  <si>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</si>
  <si>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</si>
  <si>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</si>
  <si>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</si>
  <si>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</si>
  <si>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</si>
  <si>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</si>
  <si>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</si>
  <si>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</si>
  <si>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</si>
  <si>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</si>
  <si>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</si>
  <si>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</si>
  <si>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</si>
  <si>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</si>
  <si>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</si>
  <si>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</si>
  <si>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</si>
  <si>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</si>
  <si>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</si>
  <si>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</si>
  <si>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</si>
  <si>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</si>
  <si>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</si>
  <si>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</si>
  <si>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</si>
  <si>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</si>
  <si>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</si>
  <si>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</si>
  <si>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</si>
  <si>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</si>
  <si>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</si>
  <si>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</si>
  <si>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</si>
  <si>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</si>
  <si>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</si>
  <si>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</si>
  <si>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</si>
  <si>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</si>
  <si>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</si>
  <si>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</si>
  <si>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</si>
  <si>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</si>
  <si>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</si>
  <si>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</si>
  <si>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</si>
  <si>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</si>
  <si>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</si>
  <si>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</si>
  <si>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</si>
  <si>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</si>
  <si>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</si>
  <si>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</si>
  <si>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</si>
  <si>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</si>
  <si>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</si>
  <si>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</si>
  <si>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</si>
  <si>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</si>
  <si>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</si>
  <si>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</si>
  <si>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</si>
  <si>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</si>
  <si>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</si>
  <si>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</si>
  <si>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</si>
  <si>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</si>
  <si>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</si>
  <si>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</si>
  <si>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</si>
  <si>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</si>
  <si>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</si>
  <si>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</si>
  <si>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</si>
  <si>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</si>
  <si>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</si>
  <si>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</si>
  <si>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</si>
  <si>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</si>
  <si>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</si>
  <si>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</si>
  <si>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</si>
  <si>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</si>
  <si>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</si>
  <si>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</si>
  <si>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</si>
  <si>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</si>
  <si>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</si>
  <si>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</si>
  <si>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</si>
  <si>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</si>
  <si>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</si>
  <si>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</si>
  <si>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</si>
  <si>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</si>
  <si>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</si>
  <si>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</si>
  <si>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</si>
  <si>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</si>
  <si>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</si>
  <si>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</si>
  <si>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</si>
  <si>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</si>
  <si>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</si>
  <si>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</si>
  <si>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</si>
  <si>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</si>
  <si>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</si>
  <si>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</si>
  <si>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</si>
  <si>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</si>
  <si>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</si>
  <si>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</si>
  <si>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</si>
  <si>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</si>
  <si>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</si>
  <si>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</si>
  <si>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</si>
  <si>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</si>
  <si>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</si>
  <si>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</si>
  <si>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</si>
  <si>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</si>
  <si>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</si>
  <si>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</si>
  <si>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</si>
  <si>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</si>
  <si>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</si>
  <si>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</si>
  <si>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</si>
  <si>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</si>
  <si>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</si>
  <si>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</si>
  <si>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</si>
  <si>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</si>
  <si>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</si>
  <si>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</si>
  <si>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</si>
  <si>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</si>
  <si>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</si>
  <si>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</si>
  <si>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</si>
  <si>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</si>
  <si>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</si>
  <si>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</si>
  <si>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</si>
  <si>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</si>
  <si>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</si>
  <si>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</si>
  <si>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</si>
  <si>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</si>
  <si>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</si>
  <si>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</si>
  <si>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</si>
  <si>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</si>
  <si>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</si>
  <si>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</si>
  <si>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</si>
  <si>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</si>
  <si>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</si>
  <si>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</si>
  <si>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</si>
  <si>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</si>
  <si>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</si>
  <si>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</si>
  <si>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</si>
  <si>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</si>
  <si>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</si>
  <si>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</si>
  <si>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</si>
  <si>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</si>
  <si>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</si>
  <si>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</si>
  <si>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</si>
  <si>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</si>
  <si>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</si>
  <si>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</si>
  <si>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</si>
  <si>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</si>
  <si>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</si>
  <si>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</si>
  <si>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</si>
  <si>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</si>
  <si>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</si>
  <si>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</si>
  <si>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</si>
  <si>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</si>
  <si>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</si>
  <si>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</si>
  <si>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</si>
  <si>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</si>
  <si>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</si>
  <si>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</si>
  <si>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</si>
  <si>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</si>
  <si>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</si>
  <si>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</si>
  <si>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</si>
  <si>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</si>
  <si>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</si>
  <si>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</si>
  <si>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</si>
  <si>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</si>
  <si>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</si>
  <si>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</si>
  <si>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</si>
  <si>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</si>
  <si>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</si>
  <si>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</si>
  <si>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</si>
  <si>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</si>
  <si>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</si>
  <si>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</si>
  <si>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</si>
  <si>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</si>
  <si>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</si>
  <si>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</si>
  <si>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</si>
  <si>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</si>
  <si>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</si>
  <si>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</si>
  <si>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</si>
  <si>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</si>
  <si>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</si>
  <si>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</si>
  <si>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</si>
  <si>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</si>
  <si>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</si>
  <si>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</si>
  <si>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</si>
  <si>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</si>
  <si>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</si>
  <si>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</si>
  <si>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</si>
  <si>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</si>
  <si>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</si>
  <si>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</si>
  <si>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</si>
  <si>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</si>
  <si>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</si>
  <si>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</si>
  <si>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</si>
  <si>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</si>
  <si>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</si>
  <si>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</si>
  <si>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</si>
  <si>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</si>
  <si>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</si>
  <si>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</si>
  <si>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</si>
  <si>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</si>
  <si>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</si>
  <si>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</si>
  <si>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</si>
  <si>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</si>
  <si>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</si>
  <si>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</si>
  <si>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</si>
  <si>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</si>
  <si>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</si>
  <si>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</si>
  <si>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</si>
  <si>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</si>
  <si>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</si>
  <si>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</si>
  <si>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</si>
  <si>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</si>
  <si>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</si>
  <si>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</si>
  <si>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</si>
  <si>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</si>
  <si>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</si>
  <si>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</si>
  <si>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</si>
  <si>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</si>
  <si>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</si>
  <si>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</si>
  <si>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</si>
  <si>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</si>
  <si>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</si>
  <si>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</si>
  <si>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</si>
  <si>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</si>
  <si>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</si>
  <si>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</si>
  <si>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</si>
  <si>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</si>
  <si>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</si>
  <si>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</si>
  <si>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</si>
  <si>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</si>
  <si>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</si>
  <si>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</si>
  <si>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</si>
  <si>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</si>
  <si>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</si>
  <si>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</si>
  <si>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</si>
  <si>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</si>
  <si>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</si>
  <si>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</si>
  <si>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</si>
  <si>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</si>
  <si>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</si>
  <si>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</si>
  <si>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</si>
  <si>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</si>
  <si>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</si>
  <si>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</si>
  <si>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</si>
  <si>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</si>
  <si>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</si>
  <si>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</si>
  <si>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</si>
  <si>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</si>
  <si>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</si>
  <si>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</si>
  <si>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</si>
  <si>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</si>
  <si>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</si>
  <si>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</si>
  <si>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</si>
  <si>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</si>
  <si>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</si>
  <si>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</si>
  <si>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</si>
  <si>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</si>
  <si>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</si>
  <si>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</si>
  <si>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</si>
  <si>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</si>
  <si>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</si>
  <si>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</si>
  <si>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</si>
  <si>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</si>
  <si>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</si>
  <si>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</si>
  <si>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</si>
  <si>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</si>
  <si>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</si>
  <si>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</si>
  <si>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</si>
  <si>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</si>
  <si>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</si>
  <si>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</si>
  <si>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</si>
  <si>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</si>
  <si>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</si>
  <si>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</si>
  <si>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</si>
  <si>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</si>
  <si>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</si>
  <si>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</si>
  <si>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</si>
  <si>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</si>
  <si>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</si>
  <si>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</si>
  <si>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</si>
  <si>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</si>
  <si>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</si>
  <si>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</si>
  <si>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</si>
  <si>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</si>
  <si>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</si>
  <si>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</si>
  <si>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</si>
  <si>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</si>
  <si>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</si>
  <si>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</si>
  <si>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</si>
  <si>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</si>
  <si>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</si>
  <si>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</si>
  <si>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</si>
  <si>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</si>
  <si>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</si>
  <si>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</si>
  <si>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</si>
  <si>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</si>
  <si>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</si>
  <si>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</si>
  <si>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</si>
  <si>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</si>
  <si>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</si>
  <si>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</si>
  <si>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</si>
  <si>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</si>
  <si>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</si>
  <si>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</si>
  <si>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</si>
  <si>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</si>
  <si>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</si>
  <si>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</si>
  <si>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</si>
  <si>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</si>
  <si>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</si>
  <si>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</si>
  <si>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</si>
  <si>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</si>
  <si>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</si>
  <si>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</si>
  <si>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</si>
  <si>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</si>
  <si>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</si>
  <si>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</si>
  <si>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</si>
  <si>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</si>
  <si>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</si>
  <si>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</si>
  <si>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</si>
  <si>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</si>
  <si>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</si>
  <si>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</si>
  <si>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</si>
  <si>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</si>
  <si>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</si>
  <si>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</si>
  <si>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</si>
  <si>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</si>
  <si>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</si>
  <si>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</si>
  <si>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</si>
  <si>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</si>
  <si>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</si>
  <si>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</si>
  <si>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</si>
  <si>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</si>
  <si>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</si>
  <si>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</si>
  <si>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</si>
  <si>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</si>
  <si>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</si>
  <si>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</si>
  <si>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</si>
  <si>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</si>
  <si>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</si>
  <si>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</si>
  <si>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</si>
  <si>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</si>
  <si>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</si>
  <si>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</si>
  <si>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</si>
  <si>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</si>
  <si>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</si>
  <si>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</si>
  <si>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</si>
  <si>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</si>
  <si>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</si>
  <si>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</si>
  <si>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</si>
  <si>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</si>
  <si>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</si>
  <si>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</si>
  <si>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</si>
  <si>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</si>
  <si>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</si>
  <si>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</si>
  <si>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</si>
  <si>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</si>
  <si>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</si>
  <si>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</si>
  <si>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</si>
  <si>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</si>
  <si>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</si>
  <si>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</si>
  <si>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</si>
  <si>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</si>
  <si>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</si>
  <si>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</si>
  <si>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</si>
  <si>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</si>
  <si>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</si>
  <si>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</si>
  <si>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</si>
  <si>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</si>
  <si>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</si>
  <si>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</si>
  <si>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</si>
  <si>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</si>
  <si>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</si>
  <si>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</si>
  <si>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</si>
  <si>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</si>
  <si>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</si>
  <si>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</si>
  <si>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</si>
  <si>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</si>
  <si>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</si>
  <si>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</si>
  <si>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</si>
  <si>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</si>
  <si>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</si>
  <si>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</si>
  <si>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</si>
  <si>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</si>
  <si>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</si>
  <si>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</si>
  <si>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</si>
  <si>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</si>
  <si>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</si>
  <si>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</si>
  <si>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</si>
  <si>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</si>
  <si>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</si>
  <si>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</si>
  <si>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</si>
  <si>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</si>
  <si>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</si>
  <si>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</si>
  <si>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</si>
  <si>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</si>
  <si>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</si>
  <si>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</si>
  <si>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</si>
  <si>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</si>
  <si>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</si>
  <si>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</si>
  <si>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</si>
  <si>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</si>
  <si>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</si>
  <si>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</si>
  <si>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</si>
  <si>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</si>
  <si>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</si>
  <si>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</si>
  <si>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</si>
  <si>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</si>
  <si>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</si>
  <si>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</si>
  <si>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</si>
  <si>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</si>
  <si>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</si>
  <si>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</si>
  <si>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</si>
  <si>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</si>
  <si>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</si>
  <si>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</si>
  <si>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</si>
  <si>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</si>
  <si>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</si>
  <si>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</si>
  <si>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</si>
  <si>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</si>
  <si>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</si>
  <si>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</si>
  <si>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</si>
  <si>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</si>
  <si>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</si>
  <si>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</si>
  <si>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</si>
  <si>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</si>
  <si>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</si>
  <si>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</si>
  <si>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</si>
  <si>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</si>
  <si>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</si>
  <si>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</si>
  <si>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</si>
  <si>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</si>
  <si>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</si>
  <si>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</si>
  <si>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</si>
  <si>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</si>
  <si>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</si>
  <si>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</si>
  <si>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</si>
  <si>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</si>
  <si>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</si>
  <si>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</si>
  <si>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</si>
  <si>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</si>
  <si>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</si>
  <si>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</si>
  <si>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</si>
  <si>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</si>
  <si>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</si>
  <si>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</si>
  <si>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</si>
  <si>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</si>
  <si>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</si>
  <si>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</si>
  <si>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</si>
  <si>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</si>
  <si>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</si>
  <si>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</si>
  <si>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</si>
  <si>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</si>
  <si>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</si>
  <si>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</si>
  <si>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</si>
  <si>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</si>
  <si>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</si>
  <si>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</si>
  <si>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</si>
  <si>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</si>
  <si>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</si>
  <si>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</si>
  <si>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</si>
  <si>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</si>
  <si>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</si>
  <si>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</si>
  <si>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</si>
  <si>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</si>
  <si>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</si>
  <si>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</si>
  <si>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</si>
  <si>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</si>
  <si>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</si>
  <si>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</si>
  <si>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</si>
  <si>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</si>
  <si>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</si>
  <si>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</si>
  <si>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</si>
  <si>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</si>
  <si>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</si>
  <si>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</si>
  <si>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</si>
  <si>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</si>
  <si>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</si>
  <si>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</si>
  <si>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</si>
  <si>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</si>
  <si>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</si>
  <si>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</si>
  <si>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</si>
  <si>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</si>
  <si>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</si>
  <si>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</si>
  <si>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</si>
  <si>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</si>
  <si>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</si>
  <si>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</si>
  <si>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</si>
  <si>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</si>
  <si>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</si>
  <si>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</si>
  <si>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</si>
  <si>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</si>
  <si>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</si>
  <si>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</si>
  <si>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</si>
  <si>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</si>
  <si>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</si>
  <si>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</si>
  <si>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</si>
  <si>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</si>
  <si>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</si>
  <si>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</si>
  <si>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</si>
  <si>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</si>
  <si>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</si>
  <si>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</si>
  <si>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</si>
  <si>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</si>
  <si>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</si>
  <si>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</si>
  <si>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</si>
  <si>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</si>
  <si>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</si>
  <si>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</si>
  <si>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</si>
  <si>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</si>
  <si>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</si>
  <si>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</si>
  <si>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</si>
  <si>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</si>
  <si>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</si>
  <si>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</si>
  <si>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</si>
  <si>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</si>
  <si>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</si>
  <si>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</si>
  <si>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</si>
  <si>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</si>
  <si>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</si>
  <si>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</si>
  <si>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</si>
  <si>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</si>
  <si>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</si>
  <si>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</si>
  <si>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</si>
  <si>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</si>
  <si>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</si>
  <si>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</si>
  <si>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</si>
  <si>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</si>
  <si>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</si>
  <si>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</si>
  <si>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</si>
  <si>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</si>
  <si>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</si>
  <si>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</si>
  <si>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</si>
  <si>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</si>
  <si>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</si>
  <si>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</si>
  <si>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</si>
  <si>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</si>
  <si>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</si>
  <si>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</si>
  <si>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</si>
  <si>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</si>
  <si>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</si>
  <si>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</si>
  <si>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</si>
  <si>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</si>
  <si>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</si>
  <si>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</si>
  <si>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</si>
  <si>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</si>
  <si>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</si>
  <si>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</si>
  <si>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</si>
  <si>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</si>
  <si>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</si>
  <si>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</si>
  <si>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</si>
  <si>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</si>
  <si>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</si>
  <si>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</si>
  <si>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</si>
  <si>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</si>
  <si>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</si>
  <si>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</si>
  <si>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</si>
  <si>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</si>
  <si>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</si>
  <si>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</si>
  <si>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</si>
  <si>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</si>
  <si>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</si>
  <si>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</si>
  <si>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</si>
  <si>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</si>
  <si>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</si>
  <si>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</si>
  <si>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</si>
  <si>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</si>
  <si>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</si>
  <si>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</si>
  <si>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</si>
  <si>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</si>
  <si>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</si>
  <si>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</si>
  <si>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</si>
  <si>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</si>
  <si>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</si>
  <si>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</si>
  <si>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</si>
  <si>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</si>
  <si>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</si>
  <si>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</si>
  <si>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</si>
  <si>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</si>
  <si>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</si>
  <si>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</si>
  <si>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</si>
  <si>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</si>
  <si>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</si>
  <si>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</si>
  <si>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</si>
  <si>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</si>
  <si>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</si>
  <si>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</si>
  <si>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</si>
  <si>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</si>
  <si>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</si>
  <si>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</si>
  <si>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</si>
  <si>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</si>
  <si>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</si>
  <si>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</si>
  <si>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</si>
  <si>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</si>
  <si>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</si>
  <si>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</si>
  <si>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</si>
  <si>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</si>
  <si>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</si>
  <si>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</si>
  <si>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</si>
  <si>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</si>
  <si>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</si>
  <si>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</si>
  <si>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</si>
  <si>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</si>
  <si>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</si>
  <si>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</si>
  <si>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</si>
  <si>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</si>
  <si>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</si>
  <si>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</si>
  <si>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</si>
  <si>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</si>
  <si>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</si>
  <si>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</si>
  <si>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</si>
  <si>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</si>
  <si>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</si>
  <si>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</si>
  <si>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</si>
  <si>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</si>
  <si>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</si>
  <si>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</si>
  <si>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</si>
  <si>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</si>
  <si>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</si>
  <si>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</si>
  <si>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</si>
  <si>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</si>
  <si>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</si>
  <si>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</si>
  <si>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</si>
  <si>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</si>
  <si>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</si>
  <si>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</si>
  <si>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</si>
  <si>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</si>
  <si>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</si>
  <si>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</si>
  <si>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</si>
  <si>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</si>
  <si>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</si>
  <si>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</si>
  <si>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</si>
  <si>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</si>
  <si>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</si>
  <si>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</si>
  <si>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</si>
  <si>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</si>
  <si>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</si>
  <si>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</si>
  <si>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</si>
  <si>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</si>
  <si>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</si>
  <si>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</si>
  <si>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</si>
  <si>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</si>
  <si>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</si>
  <si>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</si>
  <si>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</si>
  <si>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</si>
  <si>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</si>
  <si>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</si>
  <si>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</si>
  <si>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</si>
  <si>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</si>
  <si>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</si>
  <si>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</si>
  <si>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</si>
  <si>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</si>
  <si>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</si>
  <si>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</si>
  <si>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</si>
  <si>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</si>
  <si>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</si>
  <si>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</si>
  <si>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</si>
  <si>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</si>
  <si>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</si>
  <si>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</si>
  <si>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</si>
  <si>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</si>
  <si>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</si>
  <si>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</si>
  <si>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</si>
  <si>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</si>
  <si>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</si>
  <si>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</si>
  <si>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</si>
  <si>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</si>
  <si>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</si>
  <si>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</si>
  <si>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</si>
  <si>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</si>
  <si>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</si>
  <si>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</si>
  <si>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</si>
  <si>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</si>
  <si>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</si>
  <si>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</si>
  <si>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</si>
  <si>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</si>
  <si>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</si>
  <si>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</si>
  <si>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</si>
  <si>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</si>
  <si>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</si>
  <si>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</si>
  <si>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</si>
  <si>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</si>
  <si>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</si>
  <si>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</si>
  <si>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</si>
  <si>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</si>
  <si>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</si>
  <si>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</si>
  <si>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</si>
  <si>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</si>
  <si>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</si>
  <si>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</si>
  <si>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</si>
  <si>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</si>
  <si>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</si>
  <si>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</si>
  <si>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</si>
  <si>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</si>
  <si>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</si>
  <si>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</si>
  <si>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</si>
  <si>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</si>
  <si>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</si>
  <si>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</si>
  <si>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</si>
  <si>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</si>
  <si>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</si>
  <si>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</si>
  <si>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</si>
  <si>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</si>
  <si>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</si>
  <si>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</si>
  <si>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</si>
  <si>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</si>
  <si>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</si>
  <si>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</si>
  <si>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</si>
  <si>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</si>
  <si>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</si>
  <si>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</si>
  <si>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</si>
  <si>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</si>
  <si>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</si>
  <si>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</si>
  <si>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</si>
  <si>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</si>
  <si>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</si>
  <si>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</si>
  <si>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</si>
  <si>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</si>
  <si>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</si>
  <si>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</si>
  <si>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</si>
  <si>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</si>
  <si>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</si>
  <si>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</si>
  <si>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</si>
  <si>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</si>
  <si>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</si>
  <si>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</si>
  <si>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</si>
  <si>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</si>
  <si>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</si>
  <si>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</si>
  <si>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</si>
  <si>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</si>
  <si>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</si>
  <si>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</si>
  <si>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</si>
  <si>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</si>
  <si>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</si>
  <si>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</si>
  <si>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</si>
  <si>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</si>
  <si>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</si>
  <si>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</si>
  <si>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</si>
  <si>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</si>
  <si>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</si>
  <si>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</si>
  <si>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</si>
  <si>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</si>
  <si>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</si>
  <si>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</si>
  <si>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</si>
  <si>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</si>
  <si>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</si>
  <si>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</si>
  <si>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</si>
  <si>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</si>
  <si>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</si>
  <si>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</si>
  <si>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</si>
  <si>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</si>
  <si>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</si>
  <si>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</si>
  <si>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</si>
  <si>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</si>
  <si>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</si>
  <si>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</si>
  <si>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</si>
  <si>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</si>
  <si>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</si>
  <si>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</si>
  <si>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</si>
  <si>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</si>
  <si>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</si>
  <si>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</si>
  <si>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</si>
  <si>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</si>
  <si>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</si>
  <si>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</si>
  <si>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</si>
  <si>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</si>
  <si>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</si>
  <si>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</si>
  <si>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</si>
  <si>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</si>
  <si>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</si>
  <si>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</si>
  <si>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</si>
  <si>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</si>
  <si>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</si>
  <si>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</si>
  <si>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</si>
  <si>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</si>
  <si>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</si>
  <si>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</si>
  <si>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</si>
  <si>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</si>
  <si>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</si>
  <si>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</si>
  <si>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</si>
  <si>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</si>
  <si>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</si>
  <si>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</si>
  <si>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</si>
  <si>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</si>
  <si>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</si>
  <si>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</si>
  <si>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</si>
  <si>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</si>
  <si>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</si>
  <si>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</si>
  <si>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</si>
  <si>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</si>
  <si>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</si>
  <si>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</si>
  <si>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</si>
  <si>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</si>
  <si>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</si>
  <si>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</si>
  <si>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</si>
  <si>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</si>
  <si>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</si>
  <si>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</si>
  <si>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</si>
  <si>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</si>
  <si>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</si>
  <si>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</si>
  <si>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</si>
  <si>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</si>
  <si>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</si>
  <si>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</si>
  <si>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</si>
  <si>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</si>
  <si>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</si>
  <si>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</si>
  <si>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</si>
  <si>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</si>
  <si>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</si>
  <si>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</si>
  <si>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</si>
  <si>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</si>
  <si>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</si>
  <si>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</si>
  <si>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</si>
  <si>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</si>
  <si>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</si>
  <si>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</si>
  <si>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</si>
  <si>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</si>
  <si>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</si>
  <si>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</si>
  <si>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</si>
  <si>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</si>
  <si>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</si>
  <si>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</si>
  <si>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</si>
  <si>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</si>
  <si>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</si>
  <si>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</si>
  <si>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</si>
  <si>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</si>
  <si>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</si>
  <si>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</si>
  <si>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</si>
  <si>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</si>
  <si>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</si>
  <si>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</si>
  <si>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</si>
  <si>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</si>
  <si>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</si>
  <si>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</si>
  <si>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</si>
  <si>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</si>
  <si>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</si>
  <si>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</si>
  <si>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</si>
  <si>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</si>
  <si>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</si>
  <si>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</si>
  <si>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</si>
  <si>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</si>
  <si>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</si>
  <si>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</si>
  <si>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</si>
  <si>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</si>
  <si>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</si>
  <si>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</si>
  <si>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</si>
  <si>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</si>
  <si>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</si>
  <si>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</si>
  <si>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</si>
  <si>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</si>
  <si>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</si>
  <si>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</si>
  <si>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</si>
  <si>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</si>
  <si>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</si>
  <si>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</si>
  <si>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</si>
  <si>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</si>
  <si>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</si>
  <si>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</si>
  <si>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</si>
  <si>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</si>
  <si>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</si>
  <si>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</si>
  <si>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</si>
  <si>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</si>
  <si>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</si>
  <si>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</si>
  <si>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</si>
  <si>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</si>
  <si>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</si>
  <si>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</si>
  <si>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</si>
  <si>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</si>
  <si>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</si>
  <si>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</si>
  <si>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</si>
  <si>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</si>
  <si>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</si>
  <si>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</si>
  <si>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</si>
  <si>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</si>
  <si>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</si>
  <si>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</si>
  <si>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</si>
  <si>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</si>
  <si>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</si>
  <si>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</si>
  <si>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</si>
  <si>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</si>
  <si>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</si>
  <si>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</si>
  <si>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</si>
  <si>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</si>
  <si>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</si>
  <si>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</si>
  <si>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</si>
  <si>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</si>
  <si>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</si>
  <si>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</si>
  <si>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</si>
  <si>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</si>
  <si>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</si>
  <si>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</si>
  <si>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</si>
  <si>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</si>
  <si>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</si>
  <si>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</si>
  <si>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</si>
  <si>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</si>
  <si>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</si>
  <si>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</si>
  <si>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</si>
  <si>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</si>
  <si>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</si>
  <si>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</si>
  <si>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</si>
  <si>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</si>
  <si>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</si>
  <si>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</si>
  <si>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</si>
  <si>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</si>
  <si>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</si>
  <si>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</si>
  <si>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</si>
  <si>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</si>
  <si>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</si>
  <si>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</si>
  <si>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</si>
  <si>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</si>
  <si>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</si>
  <si>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</si>
  <si>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</si>
  <si>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</si>
  <si>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</si>
  <si>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</si>
  <si>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</si>
  <si>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</si>
  <si>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</si>
  <si>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</si>
  <si>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</si>
  <si>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</si>
  <si>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</si>
  <si>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</si>
  <si>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</si>
  <si>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</si>
  <si>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</si>
  <si>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</si>
  <si>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</si>
  <si>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</si>
  <si>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</si>
  <si>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</si>
  <si>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</si>
  <si>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</si>
  <si>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</si>
  <si>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</si>
  <si>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</si>
  <si>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</si>
  <si>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</si>
  <si>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</si>
  <si>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</si>
  <si>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</si>
  <si>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</si>
  <si>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</si>
  <si>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</si>
  <si>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</si>
  <si>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</si>
  <si>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</si>
  <si>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</si>
  <si>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</si>
  <si>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</si>
  <si>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</si>
  <si>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</si>
  <si>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</si>
  <si>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</si>
  <si>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</si>
  <si>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</si>
  <si>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</si>
  <si>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</si>
  <si>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</si>
  <si>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</si>
  <si>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</si>
  <si>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</si>
  <si>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</si>
  <si>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</si>
  <si>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</si>
  <si>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</si>
  <si>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</si>
  <si>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</si>
  <si>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</si>
  <si>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</si>
  <si>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</si>
  <si>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</si>
  <si>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</si>
  <si>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</si>
  <si>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</si>
  <si>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</si>
  <si>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</si>
  <si>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</si>
  <si>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</si>
  <si>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</si>
  <si>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</si>
  <si>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</si>
  <si>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</si>
  <si>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</si>
  <si>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</si>
  <si>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</si>
  <si>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</si>
  <si>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</si>
  <si>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</si>
  <si>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</si>
  <si>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</si>
  <si>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</si>
  <si>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</si>
  <si>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</si>
  <si>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</si>
  <si>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</si>
  <si>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</si>
  <si>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</si>
  <si>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</si>
  <si>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</si>
  <si>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</si>
  <si>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</si>
  <si>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</si>
  <si>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</si>
  <si>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</si>
  <si>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</si>
  <si>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</si>
  <si>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</si>
  <si>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</si>
  <si>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</si>
  <si>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</si>
  <si>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</si>
  <si>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</si>
  <si>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</si>
  <si>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</si>
  <si>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</si>
  <si>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</si>
  <si>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</si>
  <si>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</si>
  <si>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</si>
  <si>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</si>
  <si>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</si>
  <si>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</si>
  <si>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</si>
  <si>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</si>
  <si>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</si>
  <si>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</si>
  <si>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</si>
  <si>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</si>
  <si>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</si>
  <si>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</si>
  <si>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</si>
  <si>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</si>
  <si>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</si>
  <si>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</si>
  <si>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</si>
  <si>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</si>
  <si>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</si>
  <si>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</si>
  <si>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</si>
  <si>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</si>
  <si>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</si>
  <si>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</si>
  <si>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</si>
  <si>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</si>
  <si>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</si>
  <si>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</si>
  <si>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</si>
  <si>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</si>
  <si>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</si>
  <si>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</si>
  <si>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</si>
  <si>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</si>
  <si>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</si>
  <si>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</si>
  <si>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</si>
  <si>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</si>
  <si>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</si>
  <si>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</si>
  <si>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</si>
  <si>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</si>
  <si>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</si>
  <si>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</si>
  <si>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</si>
  <si>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</si>
  <si>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</si>
  <si>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</si>
  <si>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</si>
  <si>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</si>
  <si>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</si>
  <si>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</si>
  <si>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</si>
  <si>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</si>
  <si>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</si>
  <si>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</si>
  <si>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</si>
  <si>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</si>
  <si>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</si>
  <si>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</si>
  <si>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</si>
  <si>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</si>
  <si>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</si>
  <si>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</si>
  <si>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</si>
  <si>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</si>
  <si>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</si>
  <si>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</si>
  <si>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</si>
  <si>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</si>
  <si>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</si>
  <si>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</si>
  <si>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</si>
  <si>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</si>
  <si>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</si>
  <si>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</si>
  <si>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</si>
  <si>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</si>
  <si>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</si>
  <si>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</si>
  <si>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</si>
  <si>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</si>
  <si>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</si>
  <si>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</si>
  <si>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</si>
  <si>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</si>
  <si>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</si>
  <si>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</si>
  <si>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</si>
  <si>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</si>
  <si>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</si>
  <si>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</si>
  <si>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</si>
  <si>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</si>
  <si>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</si>
  <si>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</si>
  <si>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</si>
  <si>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</si>
  <si>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</si>
  <si>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</si>
  <si>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</si>
  <si>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</si>
  <si>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</si>
  <si>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</si>
  <si>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</si>
  <si>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</si>
  <si>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</si>
  <si>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</si>
  <si>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</si>
  <si>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</si>
  <si>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</si>
  <si>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</si>
  <si>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</si>
  <si>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</si>
  <si>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</si>
  <si>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</si>
  <si>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</si>
  <si>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</si>
  <si>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</si>
  <si>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</si>
  <si>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</si>
  <si>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</si>
  <si>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</si>
  <si>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</si>
  <si>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</si>
  <si>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</si>
  <si>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</si>
  <si>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</si>
  <si>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</si>
  <si>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</si>
  <si>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</si>
  <si>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</si>
  <si>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</si>
  <si>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</si>
  <si>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</si>
  <si>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</si>
  <si>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</si>
  <si>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</si>
  <si>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</si>
  <si>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</si>
  <si>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</si>
  <si>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</si>
  <si>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</si>
  <si>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</si>
  <si>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</si>
  <si>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</si>
  <si>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</si>
  <si>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</si>
  <si>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</si>
  <si>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</si>
  <si>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</si>
  <si>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</si>
  <si>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</si>
  <si>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</si>
  <si>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</si>
  <si>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</si>
  <si>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</si>
  <si>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</si>
  <si>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</si>
  <si>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</si>
  <si>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</si>
  <si>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</si>
  <si>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</si>
  <si>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</si>
  <si>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</si>
  <si>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</si>
  <si>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</si>
  <si>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</si>
  <si>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</si>
  <si>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</si>
  <si>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</si>
  <si>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</si>
  <si>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</si>
  <si>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</si>
  <si>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</si>
  <si>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</si>
  <si>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</si>
  <si>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</si>
  <si>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</si>
  <si>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</si>
  <si>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</si>
  <si>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</si>
  <si>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</si>
  <si>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</si>
  <si>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</si>
  <si>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</si>
  <si>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</si>
  <si>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</si>
  <si>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</si>
  <si>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</si>
  <si>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</si>
  <si>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</si>
  <si>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</si>
  <si>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</si>
  <si>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</si>
  <si>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</si>
  <si>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</si>
  <si>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</si>
  <si>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</si>
  <si>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</si>
  <si>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</si>
  <si>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</si>
  <si>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</si>
  <si>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</si>
  <si>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</si>
  <si>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</si>
  <si>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</si>
  <si>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</si>
  <si>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</si>
  <si>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</si>
  <si>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</si>
  <si>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</si>
  <si>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</si>
  <si>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</si>
  <si>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</si>
  <si>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</si>
  <si>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</si>
  <si>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</si>
  <si>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</si>
  <si>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</si>
  <si>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</si>
  <si>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</si>
  <si>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</si>
  <si>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</si>
  <si>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</si>
  <si>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</si>
  <si>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</si>
  <si>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</si>
  <si>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</si>
  <si>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</si>
  <si>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</si>
  <si>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</si>
  <si>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</si>
  <si>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</si>
  <si>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</si>
  <si>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</si>
  <si>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</si>
  <si>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</si>
  <si>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</si>
  <si>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</si>
  <si>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</si>
  <si>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</si>
  <si>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</si>
  <si>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</si>
  <si>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</si>
  <si>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</si>
  <si>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</si>
  <si>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</si>
  <si>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</si>
  <si>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</si>
  <si>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</si>
  <si>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</si>
  <si>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</si>
  <si>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</si>
  <si>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</si>
  <si>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</si>
  <si>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</si>
  <si>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</si>
  <si>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</si>
  <si>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</si>
  <si>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</si>
  <si>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</si>
  <si>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</si>
  <si>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</si>
  <si>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</si>
  <si>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</si>
  <si>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</si>
  <si>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</si>
  <si>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</si>
  <si>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</si>
  <si>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</si>
  <si>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</si>
  <si>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</si>
  <si>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</si>
  <si>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</si>
  <si>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</si>
  <si>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</si>
  <si>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</si>
  <si>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</si>
  <si>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</si>
  <si>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</si>
  <si>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</si>
  <si>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</si>
  <si>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</si>
  <si>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</si>
  <si>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</si>
  <si>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</si>
  <si>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</si>
  <si>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</si>
  <si>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</si>
  <si>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</si>
  <si>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</si>
  <si>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</si>
  <si>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</si>
  <si>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</si>
  <si>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</si>
  <si>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</si>
  <si>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</si>
  <si>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</si>
  <si>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</si>
  <si>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</si>
  <si>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</si>
  <si>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</si>
  <si>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</si>
  <si>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</si>
  <si>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</si>
  <si>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</si>
  <si>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</si>
  <si>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</si>
  <si>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</si>
  <si>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</si>
  <si>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</si>
  <si>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</si>
  <si>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</si>
  <si>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</si>
  <si>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</si>
  <si>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</si>
  <si>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</si>
  <si>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</si>
  <si>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</si>
  <si>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</si>
  <si>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</si>
  <si>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</si>
  <si>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</si>
  <si>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</si>
  <si>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</si>
  <si>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</si>
  <si>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</si>
  <si>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</si>
  <si>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</si>
  <si>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</si>
  <si>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</si>
  <si>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</si>
  <si>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</si>
  <si>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</si>
  <si>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</si>
  <si>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</si>
  <si>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</si>
  <si>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</si>
  <si>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</si>
  <si>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</si>
  <si>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</si>
  <si>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</si>
  <si>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</si>
  <si>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</si>
  <si>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</si>
  <si>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</si>
  <si>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</si>
  <si>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</si>
  <si>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</si>
  <si>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</si>
  <si>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</si>
  <si>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</si>
  <si>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</si>
  <si>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</si>
  <si>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</si>
  <si>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</si>
  <si>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</si>
  <si>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</si>
  <si>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</si>
  <si>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</si>
  <si>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</si>
  <si>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</si>
  <si>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</si>
  <si>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</si>
  <si>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</si>
  <si>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</si>
  <si>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</si>
  <si>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</si>
  <si>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</si>
  <si>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</si>
  <si>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</si>
  <si>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</si>
  <si>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</si>
  <si>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</si>
  <si>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</si>
  <si>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</si>
  <si>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</si>
  <si>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</si>
  <si>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</si>
  <si>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</si>
  <si>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</si>
  <si>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</si>
  <si>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</si>
  <si>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</si>
  <si>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</si>
  <si>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</si>
  <si>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</si>
  <si>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</si>
  <si>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</si>
  <si>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</si>
  <si>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</si>
  <si>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</si>
  <si>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</si>
  <si>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</si>
  <si>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</si>
  <si>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</si>
  <si>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</si>
  <si>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</si>
  <si>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</si>
  <si>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</si>
  <si>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</si>
  <si>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</si>
  <si>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</si>
  <si>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</si>
  <si>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</si>
  <si>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</si>
  <si>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</si>
  <si>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</si>
  <si>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</si>
  <si>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</si>
  <si>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</si>
  <si>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</si>
  <si>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</si>
  <si>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</si>
  <si>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</si>
  <si>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</si>
  <si>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</si>
  <si>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</si>
  <si>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</si>
  <si>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</si>
  <si>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</si>
  <si>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</si>
  <si>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</si>
  <si>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</si>
  <si>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</si>
  <si>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</si>
  <si>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</si>
  <si>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</si>
  <si>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</si>
  <si>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</si>
  <si>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</si>
  <si>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</si>
  <si>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</si>
  <si>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</si>
  <si>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</si>
  <si>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</si>
  <si>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</si>
  <si>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</si>
  <si>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</si>
  <si>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</si>
  <si>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</si>
  <si>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</si>
  <si>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</si>
  <si>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</si>
  <si>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</si>
  <si>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</si>
  <si>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</si>
  <si>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</si>
  <si>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</si>
  <si>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</si>
  <si>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</si>
  <si>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</si>
  <si>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</si>
  <si>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</si>
  <si>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</si>
  <si>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</si>
  <si>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</si>
  <si>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</si>
  <si>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</si>
  <si>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</si>
  <si>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</si>
  <si>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</si>
  <si>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</si>
  <si>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</si>
  <si>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</si>
  <si>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</si>
  <si>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</si>
  <si>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</si>
  <si>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</si>
  <si>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</si>
  <si>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</si>
  <si>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</si>
  <si>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</si>
  <si>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</si>
  <si>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</si>
  <si>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</si>
  <si>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</si>
  <si>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</si>
  <si>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</si>
  <si>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</si>
  <si>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</si>
  <si>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</si>
  <si>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</si>
  <si>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</si>
  <si>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</si>
  <si>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</si>
  <si>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</si>
  <si>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</si>
  <si>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</si>
  <si>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</si>
  <si>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</si>
  <si>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</si>
  <si>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</si>
  <si>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</si>
  <si>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</si>
  <si>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</si>
  <si>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</si>
  <si>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</si>
  <si>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</si>
  <si>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</si>
  <si>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</si>
  <si>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</si>
  <si>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</si>
  <si>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</si>
  <si>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</si>
  <si>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</si>
  <si>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</si>
  <si>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</si>
  <si>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</si>
  <si>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</si>
  <si>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</si>
  <si>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</si>
  <si>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</si>
  <si>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</si>
  <si>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</si>
  <si>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</si>
  <si>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</si>
  <si>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</si>
  <si>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</si>
  <si>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</si>
  <si>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</si>
  <si>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</si>
  <si>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</si>
  <si>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</si>
  <si>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</si>
  <si>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</si>
  <si>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</si>
  <si>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</si>
  <si>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</si>
  <si>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</si>
  <si>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</si>
  <si>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</si>
  <si>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</si>
  <si>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</si>
  <si>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</si>
  <si>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</si>
  <si>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</si>
  <si>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</si>
  <si>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</si>
  <si>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</si>
  <si>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</si>
  <si>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</si>
  <si>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</si>
  <si>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</si>
  <si>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</si>
  <si>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</si>
  <si>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</si>
  <si>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</si>
  <si>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</si>
  <si>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</si>
  <si>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</si>
  <si>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</si>
  <si>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</si>
  <si>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</si>
  <si>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</si>
  <si>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</si>
  <si>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</si>
  <si>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</si>
  <si>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</si>
  <si>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</si>
  <si>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</si>
  <si>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</si>
  <si>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</si>
  <si>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</si>
  <si>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</si>
  <si>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</si>
  <si>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</si>
  <si>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</si>
  <si>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</si>
  <si>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</si>
  <si>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</si>
  <si>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</si>
  <si>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</si>
  <si>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</si>
  <si>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</si>
  <si>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</si>
  <si>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</si>
  <si>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</si>
  <si>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</si>
  <si>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</si>
  <si>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</si>
  <si>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</si>
  <si>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</si>
  <si>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</si>
  <si>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</si>
  <si>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</si>
  <si>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</si>
  <si>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</si>
  <si>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</si>
  <si>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</si>
  <si>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</si>
  <si>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</si>
  <si>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</si>
  <si>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</si>
  <si>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</si>
  <si>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</si>
  <si>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</si>
  <si>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</si>
  <si>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</si>
  <si>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</si>
  <si>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</si>
  <si>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</si>
  <si>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</si>
  <si>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</si>
  <si>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</si>
  <si>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</si>
  <si>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</si>
  <si>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</si>
  <si>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</si>
  <si>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</si>
  <si>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</si>
  <si>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</si>
  <si>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</si>
  <si>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</si>
  <si>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</si>
  <si>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</si>
  <si>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</si>
  <si>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</si>
  <si>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</si>
  <si>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</si>
  <si>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</si>
  <si>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</si>
  <si>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</si>
  <si>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</si>
  <si>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</si>
  <si>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</si>
  <si>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</si>
  <si>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</si>
  <si>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</si>
  <si>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</si>
  <si>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</si>
  <si>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</si>
  <si>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</si>
  <si>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</si>
  <si>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</si>
  <si>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</si>
  <si>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</si>
  <si>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</si>
  <si>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</si>
  <si>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</si>
  <si>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</si>
  <si>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</si>
  <si>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</si>
  <si>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</si>
  <si>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</si>
  <si>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</si>
  <si>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</si>
  <si>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</si>
  <si>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</si>
  <si>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</si>
  <si>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</si>
  <si>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</si>
  <si>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</si>
  <si>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</si>
  <si>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</si>
  <si>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</si>
  <si>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</si>
  <si>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</si>
  <si>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</si>
  <si>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</si>
  <si>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</si>
  <si>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</si>
  <si>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</si>
  <si>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</si>
  <si>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</si>
  <si>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</si>
  <si>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</si>
  <si>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</si>
  <si>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</si>
  <si>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</si>
  <si>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</si>
  <si>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</si>
  <si>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</si>
  <si>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</si>
  <si>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</si>
  <si>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</si>
  <si>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</si>
  <si>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</si>
  <si>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</si>
  <si>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</si>
  <si>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</si>
  <si>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</si>
  <si>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</si>
  <si>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</si>
  <si>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</si>
  <si>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</si>
  <si>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</si>
  <si>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</si>
  <si>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</si>
  <si>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</si>
  <si>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</si>
  <si>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</si>
  <si>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</si>
  <si>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</si>
  <si>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</si>
  <si>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</si>
  <si>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</si>
  <si>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</si>
  <si>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</si>
  <si>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</si>
  <si>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</si>
  <si>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</si>
  <si>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</si>
  <si>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</si>
  <si>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</si>
  <si>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</si>
  <si>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</si>
  <si>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</si>
  <si>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</si>
  <si>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</si>
  <si>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</si>
  <si>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</si>
  <si>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</si>
  <si>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</si>
  <si>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</si>
  <si>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</si>
  <si>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</si>
  <si>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</si>
  <si>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</si>
  <si>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</si>
  <si>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</si>
  <si>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</si>
  <si>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</si>
  <si>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</si>
  <si>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</si>
  <si>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</si>
  <si>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</si>
  <si>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</si>
  <si>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</si>
  <si>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</si>
  <si>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</si>
  <si>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</si>
  <si>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</si>
  <si>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</si>
  <si>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</si>
  <si>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</si>
  <si>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</si>
  <si>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</si>
  <si>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</si>
  <si>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</si>
  <si>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</si>
  <si>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</si>
  <si>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</si>
  <si>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</si>
  <si>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</si>
  <si>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</si>
  <si>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</si>
  <si>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</si>
  <si>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</si>
  <si>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</si>
  <si>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</si>
  <si>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</si>
  <si>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</si>
  <si>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</si>
  <si>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</si>
  <si>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</si>
  <si>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</si>
  <si>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</si>
  <si>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</si>
  <si>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</si>
  <si>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</si>
  <si>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</si>
  <si>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</si>
  <si>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</si>
  <si>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</si>
  <si>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</si>
  <si>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</si>
  <si>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</si>
  <si>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</si>
  <si>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</si>
  <si>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</si>
  <si>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</si>
  <si>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</si>
  <si>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</si>
  <si>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</si>
  <si>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</si>
  <si>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</si>
  <si>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</si>
  <si>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</si>
  <si>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</si>
  <si>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</si>
  <si>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</si>
  <si>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</si>
  <si>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</si>
  <si>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</si>
  <si>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</si>
  <si>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</si>
  <si>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</si>
  <si>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</si>
  <si>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</si>
  <si>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</si>
  <si>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</si>
  <si>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</si>
  <si>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</si>
  <si>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</si>
  <si>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</si>
  <si>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</si>
  <si>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</si>
  <si>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</si>
  <si>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</si>
  <si>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</si>
  <si>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</si>
  <si>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</si>
  <si>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</si>
  <si>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</si>
  <si>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</si>
  <si>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</si>
  <si>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</si>
  <si>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</si>
  <si>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</si>
  <si>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</si>
  <si>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</si>
  <si>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</si>
  <si>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</si>
  <si>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</si>
  <si>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</si>
  <si>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</si>
  <si>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</si>
  <si>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</si>
  <si>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</si>
  <si>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</si>
  <si>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</si>
  <si>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</si>
  <si>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</si>
  <si>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</si>
  <si>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</si>
  <si>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</si>
  <si>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</si>
  <si>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</si>
  <si>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</si>
  <si>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</si>
  <si>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</si>
  <si>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</si>
  <si>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</si>
  <si>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</si>
  <si>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</si>
  <si>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</si>
  <si>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</si>
  <si>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</si>
  <si>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</si>
  <si>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</si>
  <si>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</si>
  <si>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</si>
  <si>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</si>
  <si>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</si>
  <si>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</si>
  <si>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</si>
  <si>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</si>
  <si>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</si>
  <si>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</si>
  <si>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</si>
  <si>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</si>
  <si>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</si>
  <si>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</si>
  <si>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</si>
  <si>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</si>
  <si>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</si>
  <si>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</si>
  <si>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</si>
  <si>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</si>
  <si>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</si>
  <si>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</si>
  <si>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</si>
  <si>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</si>
  <si>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</si>
  <si>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</si>
  <si>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</si>
  <si>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</si>
  <si>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</si>
  <si>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</si>
  <si>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</si>
  <si>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</si>
  <si>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</si>
  <si>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</si>
  <si>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</si>
  <si>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</si>
  <si>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</si>
  <si>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</si>
  <si>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</si>
  <si>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</si>
  <si>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</si>
  <si>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</si>
  <si>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</si>
  <si>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</si>
  <si>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</si>
  <si>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</si>
  <si>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</si>
  <si>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</si>
  <si>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</si>
  <si>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</si>
  <si>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</si>
  <si>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</si>
  <si>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</si>
  <si>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</si>
  <si>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</si>
  <si>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</si>
  <si>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</si>
  <si>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</si>
  <si>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</si>
  <si>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</si>
  <si>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</si>
  <si>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</si>
  <si>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</si>
  <si>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</si>
  <si>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</si>
  <si>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</si>
  <si>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</si>
  <si>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</si>
  <si>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</si>
  <si>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</si>
  <si>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</si>
  <si>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</si>
  <si>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</si>
  <si>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</si>
  <si>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</si>
  <si>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</si>
  <si>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</si>
  <si>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</si>
  <si>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</si>
  <si>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</si>
  <si>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</si>
  <si>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</si>
  <si>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</si>
  <si>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</si>
  <si>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</si>
  <si>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</si>
  <si>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</si>
  <si>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</si>
  <si>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</si>
  <si>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</si>
  <si>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</si>
  <si>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</si>
  <si>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</si>
  <si>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</si>
  <si>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</si>
  <si>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</si>
  <si>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</si>
  <si>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</si>
  <si>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</si>
  <si>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</si>
  <si>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</si>
  <si>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</si>
  <si>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</si>
  <si>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</si>
  <si>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</si>
  <si>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</si>
  <si>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</si>
  <si>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</si>
  <si>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</si>
  <si>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</si>
  <si>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</si>
  <si>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</si>
  <si>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</si>
  <si>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</si>
  <si>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</si>
  <si>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</si>
  <si>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</si>
  <si>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</si>
  <si>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</si>
  <si>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</si>
  <si>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</si>
  <si>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</si>
  <si>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</si>
  <si>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</si>
  <si>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</si>
  <si>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</si>
  <si>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</si>
  <si>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</si>
  <si>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</si>
  <si>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</si>
  <si>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</si>
  <si>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</si>
  <si>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</si>
  <si>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</si>
  <si>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</si>
  <si>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</si>
  <si>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</si>
  <si>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</si>
  <si>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</si>
  <si>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</si>
  <si>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</si>
  <si>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</si>
  <si>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</si>
  <si>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</si>
  <si>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</si>
  <si>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</si>
  <si>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</si>
  <si>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</si>
  <si>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</si>
  <si>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</si>
  <si>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</si>
  <si>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</si>
  <si>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</si>
  <si>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</si>
  <si>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</si>
  <si>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</si>
  <si>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</si>
  <si>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</si>
  <si>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</si>
  <si>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</si>
  <si>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</si>
  <si>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</si>
  <si>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</si>
  <si>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</si>
  <si>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</si>
  <si>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</si>
  <si>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</si>
  <si>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</si>
  <si>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</si>
  <si>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</si>
  <si>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</si>
  <si>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</si>
  <si>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</si>
  <si>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</si>
  <si>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</si>
  <si>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</si>
  <si>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</si>
  <si>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</si>
  <si>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</si>
  <si>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</si>
  <si>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</si>
  <si>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</si>
  <si>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</si>
  <si>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</si>
  <si>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</si>
  <si>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</si>
  <si>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</si>
  <si>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</si>
  <si>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</si>
  <si>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</si>
  <si>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</si>
  <si>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</si>
  <si>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</si>
  <si>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</si>
  <si>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</si>
  <si>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</si>
  <si>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</si>
  <si>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</si>
  <si>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</si>
  <si>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</si>
  <si>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</si>
  <si>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</si>
  <si>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</si>
  <si>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</si>
  <si>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</si>
  <si>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</si>
  <si>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</si>
  <si>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</si>
  <si>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</si>
  <si>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</si>
  <si>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</si>
  <si>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</si>
  <si>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</si>
  <si>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</si>
  <si>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</si>
  <si>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</si>
  <si>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</si>
  <si>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</si>
  <si>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</si>
  <si>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</si>
  <si>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</si>
  <si>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</si>
  <si>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</si>
  <si>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</si>
  <si>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</si>
  <si>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</si>
  <si>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</si>
  <si>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</si>
  <si>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</si>
  <si>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</si>
  <si>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</si>
  <si>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</si>
  <si>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</si>
  <si>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</si>
  <si>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</si>
  <si>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</si>
  <si>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</si>
  <si>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</si>
  <si>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</si>
  <si>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</si>
  <si>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</si>
  <si>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</si>
  <si>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</si>
  <si>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</si>
  <si>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</si>
  <si>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</si>
  <si>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</si>
  <si>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</si>
  <si>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</si>
  <si>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</si>
  <si>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</si>
  <si>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</si>
  <si>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</si>
  <si>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</si>
  <si>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</si>
  <si>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</si>
  <si>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</si>
  <si>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</si>
  <si>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</si>
  <si>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</si>
  <si>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</si>
  <si>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</si>
  <si>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</si>
  <si>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</si>
  <si>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</si>
  <si>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</si>
  <si>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</si>
  <si>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</si>
  <si>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</si>
  <si>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</si>
  <si>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</si>
  <si>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</si>
  <si>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</si>
  <si>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</si>
  <si>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</si>
  <si>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</si>
  <si>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</si>
  <si>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</si>
  <si>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</si>
  <si>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</si>
  <si>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</si>
  <si>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</si>
  <si>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</si>
  <si>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</si>
  <si>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</si>
  <si>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</si>
  <si>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</si>
  <si>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</si>
  <si>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</si>
  <si>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</si>
  <si>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</si>
  <si>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</si>
  <si>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</si>
  <si>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</si>
  <si>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</si>
  <si>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</si>
  <si>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</si>
  <si>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</si>
  <si>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</si>
  <si>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</si>
  <si>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</si>
  <si>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</si>
  <si>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</si>
  <si>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</si>
  <si>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</si>
  <si>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</si>
  <si>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</si>
  <si>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</si>
  <si>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</si>
  <si>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</si>
  <si>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</si>
  <si>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</si>
  <si>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</si>
  <si>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</si>
  <si>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</si>
  <si>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</si>
  <si>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</si>
  <si>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</si>
  <si>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</si>
  <si>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</si>
  <si>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</si>
  <si>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</si>
  <si>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</si>
  <si>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</si>
  <si>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</si>
  <si>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</si>
  <si>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</si>
  <si>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</si>
  <si>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</si>
  <si>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</si>
  <si>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</si>
  <si>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</si>
  <si>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</si>
  <si>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</si>
  <si>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</si>
  <si>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</si>
  <si>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</si>
  <si>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</si>
  <si>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</si>
  <si>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</si>
  <si>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</si>
  <si>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</si>
  <si>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</si>
  <si>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</si>
  <si>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</si>
  <si>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</si>
  <si>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</si>
  <si>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</si>
  <si>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</si>
  <si>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</si>
  <si>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</si>
  <si>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</si>
  <si>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</si>
  <si>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</si>
  <si>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</si>
  <si>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</si>
  <si>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</si>
  <si>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</si>
  <si>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</si>
  <si>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</si>
  <si>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</si>
  <si>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</si>
  <si>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</si>
  <si>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</si>
  <si>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</si>
  <si>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</si>
  <si>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</si>
  <si>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</si>
  <si>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</si>
  <si>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</si>
  <si>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</si>
  <si>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</si>
  <si>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</si>
  <si>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</si>
  <si>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</si>
  <si>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</si>
  <si>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</si>
  <si>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</si>
  <si>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</si>
  <si>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</si>
  <si>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</si>
  <si>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</si>
  <si>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</si>
  <si>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</si>
  <si>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</si>
  <si>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</si>
  <si>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</si>
  <si>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</si>
  <si>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</si>
  <si>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</si>
  <si>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</si>
  <si>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</si>
  <si>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</si>
  <si>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</si>
  <si>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</si>
  <si>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</si>
  <si>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</si>
  <si>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</si>
  <si>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</si>
  <si>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</si>
  <si>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</si>
  <si>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</si>
  <si>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</si>
  <si>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</si>
  <si>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</si>
  <si>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</si>
  <si>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</si>
  <si>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</si>
  <si>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</si>
  <si>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</si>
  <si>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</si>
  <si>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</si>
  <si>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</si>
  <si>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</si>
  <si>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</si>
  <si>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</si>
  <si>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</si>
  <si>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</si>
  <si>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</si>
  <si>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</si>
  <si>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</si>
  <si>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</si>
  <si>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</si>
  <si>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</si>
  <si>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</si>
  <si>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</si>
  <si>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</si>
  <si>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</si>
  <si>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</si>
  <si>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</si>
  <si>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</si>
  <si>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</si>
  <si>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</si>
  <si>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</si>
  <si>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</si>
  <si>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</si>
  <si>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</si>
  <si>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</si>
  <si>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</si>
  <si>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</si>
  <si>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</si>
  <si>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</si>
  <si>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</si>
  <si>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</si>
  <si>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</si>
  <si>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</si>
  <si>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</si>
  <si>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</si>
  <si>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</si>
  <si>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</si>
  <si>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</si>
  <si>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</si>
  <si>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</si>
  <si>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</si>
  <si>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</si>
  <si>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</si>
  <si>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</si>
  <si>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</si>
  <si>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</si>
  <si>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</si>
  <si>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</si>
  <si>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</si>
  <si>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</si>
  <si>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</si>
  <si>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</si>
  <si>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</si>
  <si>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</si>
  <si>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</si>
  <si>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</si>
  <si>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</si>
  <si>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</si>
  <si>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</si>
  <si>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</si>
  <si>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</si>
  <si>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</si>
  <si>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</si>
  <si>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</si>
  <si>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</si>
  <si>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</si>
  <si>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</si>
  <si>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</si>
  <si>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</si>
  <si>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</si>
  <si>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</si>
  <si>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</si>
  <si>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</si>
  <si>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</si>
  <si>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</si>
  <si>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</si>
  <si>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</si>
  <si>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</si>
  <si>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</si>
  <si>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</si>
  <si>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</si>
  <si>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</si>
  <si>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</si>
  <si>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</si>
  <si>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</si>
  <si>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</si>
  <si>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</si>
  <si>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</si>
  <si>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</si>
  <si>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</si>
  <si>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</si>
  <si>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</si>
  <si>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</si>
  <si>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</si>
  <si>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</si>
  <si>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</si>
  <si>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</si>
  <si>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</si>
  <si>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</si>
  <si>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</si>
  <si>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</si>
  <si>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</si>
  <si>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</si>
  <si>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</si>
  <si>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</si>
  <si>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</si>
  <si>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</si>
  <si>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</si>
  <si>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</si>
  <si>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</si>
  <si>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</si>
  <si>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</si>
  <si>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</si>
  <si>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</si>
  <si>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</si>
  <si>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</si>
  <si>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</si>
  <si>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</si>
  <si>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</si>
  <si>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</si>
  <si>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</si>
  <si>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</si>
  <si>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</si>
  <si>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</si>
  <si>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</si>
  <si>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</si>
  <si>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</si>
  <si>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</si>
  <si>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</si>
  <si>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</si>
  <si>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</si>
  <si>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</si>
  <si>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</si>
  <si>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</si>
  <si>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</si>
  <si>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</si>
  <si>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</si>
  <si>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</si>
  <si>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</si>
  <si>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</si>
  <si>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</si>
  <si>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</si>
  <si>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</si>
  <si>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</si>
  <si>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</si>
  <si>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</si>
  <si>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</si>
  <si>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</si>
  <si>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</si>
  <si>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</si>
  <si>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</si>
  <si>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</si>
  <si>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</si>
  <si>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</si>
  <si>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</si>
  <si>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</si>
  <si>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</si>
  <si>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</si>
  <si>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</si>
  <si>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</si>
  <si>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</si>
  <si>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</si>
  <si>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</si>
  <si>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</si>
  <si>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</si>
  <si>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</si>
  <si>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</si>
  <si>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</si>
  <si>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</si>
  <si>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</si>
  <si>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</si>
  <si>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</si>
  <si>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</si>
  <si>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</si>
  <si>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</si>
  <si>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</si>
  <si>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</si>
  <si>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</si>
  <si>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</si>
  <si>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</si>
  <si>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</si>
  <si>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</si>
  <si>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</si>
  <si>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</si>
  <si>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</si>
  <si>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</si>
  <si>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</si>
  <si>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</si>
  <si>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</si>
  <si>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</si>
  <si>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</si>
  <si>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</si>
  <si>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</si>
  <si>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</si>
  <si>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</si>
  <si>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</si>
  <si>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</si>
  <si>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</si>
  <si>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</si>
  <si>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</si>
  <si>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</si>
  <si>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</si>
  <si>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</si>
  <si>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</si>
  <si>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</si>
  <si>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</si>
  <si>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</si>
  <si>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</si>
  <si>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</si>
  <si>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</si>
  <si>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</si>
  <si>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</si>
  <si>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</si>
  <si>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</si>
  <si>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</si>
  <si>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</si>
  <si>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</si>
  <si>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</si>
  <si>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</si>
  <si>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</si>
  <si>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</si>
  <si>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</si>
  <si>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</si>
  <si>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</si>
  <si>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</si>
  <si>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</si>
  <si>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</si>
  <si>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</si>
  <si>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</si>
  <si>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</si>
  <si>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</si>
  <si>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</si>
  <si>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</si>
  <si>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</si>
  <si>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</si>
  <si>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</si>
  <si>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</si>
  <si>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</si>
  <si>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</si>
  <si>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</si>
  <si>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</si>
  <si>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</si>
  <si>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</si>
  <si>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</si>
  <si>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</si>
  <si>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</si>
  <si>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</si>
  <si>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</si>
  <si>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</si>
  <si>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</si>
  <si>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</si>
  <si>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</si>
  <si>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</si>
  <si>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</si>
  <si>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</si>
  <si>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</si>
  <si>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</si>
  <si>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</si>
  <si>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</si>
  <si>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</si>
  <si>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</si>
  <si>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</si>
  <si>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</si>
  <si>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</si>
  <si>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</si>
  <si>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</si>
  <si>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</si>
  <si>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</si>
  <si>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</si>
  <si>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</si>
  <si>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</si>
  <si>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</si>
  <si>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</si>
  <si>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</si>
  <si>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</si>
  <si>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</si>
  <si>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</si>
  <si>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</si>
  <si>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</si>
  <si>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</si>
  <si>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</si>
  <si>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</si>
  <si>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</si>
  <si>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</si>
  <si>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</si>
  <si>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</si>
  <si>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</si>
  <si>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</si>
  <si>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</si>
  <si>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</si>
  <si>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</si>
  <si>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</si>
  <si>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</si>
  <si>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</si>
  <si>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</si>
  <si>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</si>
  <si>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</si>
  <si>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</si>
  <si>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</si>
  <si>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</si>
  <si>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</si>
  <si>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</si>
  <si>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</si>
  <si>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</si>
  <si>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</si>
  <si>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</si>
  <si>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</si>
  <si>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</si>
  <si>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</si>
  <si>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</si>
  <si>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</si>
  <si>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</si>
  <si>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</si>
  <si>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</si>
  <si>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</si>
  <si>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</si>
  <si>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</si>
  <si>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</si>
  <si>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</si>
  <si>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</si>
  <si>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</si>
  <si>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</si>
  <si>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</si>
  <si>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</si>
  <si>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</si>
  <si>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</si>
  <si>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</si>
  <si>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</si>
  <si>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</si>
  <si>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</si>
  <si>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</si>
  <si>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</si>
  <si>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</si>
  <si>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</si>
  <si>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</si>
  <si>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</si>
  <si>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</si>
  <si>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</si>
  <si>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</si>
  <si>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</si>
  <si>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</si>
  <si>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</si>
  <si>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</si>
  <si>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</si>
  <si>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</si>
  <si>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</si>
  <si>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</si>
  <si>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</si>
  <si>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</si>
  <si>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</si>
  <si>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</si>
  <si>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</si>
  <si>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</si>
  <si>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</si>
  <si>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</si>
  <si>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</si>
  <si>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</si>
  <si>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</si>
  <si>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</si>
  <si>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</si>
  <si>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</si>
  <si>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</si>
  <si>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</si>
  <si>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</si>
  <si>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</si>
  <si>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</si>
  <si>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</si>
  <si>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</si>
  <si>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</si>
  <si>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</si>
  <si>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</si>
  <si>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</si>
  <si>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</si>
  <si>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</si>
  <si>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</si>
  <si>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</si>
  <si>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</si>
  <si>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</si>
  <si>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</si>
  <si>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</si>
  <si>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</si>
  <si>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</si>
  <si>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</si>
  <si>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</si>
  <si>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</si>
  <si>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</si>
  <si>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</si>
  <si>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</si>
  <si>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</si>
  <si>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</si>
  <si>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</si>
  <si>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</si>
  <si>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</si>
  <si>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</si>
  <si>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</si>
  <si>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</si>
  <si>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</si>
  <si>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</si>
  <si>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</si>
  <si>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</si>
  <si>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</si>
  <si>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</si>
  <si>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</si>
  <si>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</si>
  <si>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</si>
  <si>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</si>
  <si>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</si>
  <si>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</si>
  <si>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</si>
  <si>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</si>
  <si>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</si>
  <si>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</si>
  <si>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</si>
  <si>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</si>
  <si>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</si>
  <si>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</si>
  <si>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</si>
  <si>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</si>
  <si>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</si>
  <si>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</si>
  <si>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</si>
  <si>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</si>
  <si>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</si>
  <si>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</si>
  <si>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</si>
  <si>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</si>
  <si>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</si>
  <si>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</si>
  <si>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</si>
  <si>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</si>
  <si>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</si>
  <si>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</si>
  <si>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</si>
  <si>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</si>
  <si>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</si>
  <si>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</si>
  <si>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</si>
  <si>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</si>
  <si>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</si>
  <si>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</si>
  <si>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</si>
  <si>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</si>
  <si>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</si>
  <si>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</si>
  <si>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</si>
  <si>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</si>
  <si>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</si>
  <si>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</si>
  <si>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</si>
  <si>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</si>
  <si>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</si>
  <si>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</si>
  <si>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</si>
  <si>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</si>
  <si>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</si>
  <si>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</si>
  <si>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</si>
  <si>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</si>
  <si>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</si>
  <si>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</si>
  <si>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</si>
  <si>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</si>
  <si>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</si>
  <si>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</si>
  <si>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</si>
  <si>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</si>
  <si>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</si>
  <si>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</si>
  <si>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</si>
  <si>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</si>
  <si>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</si>
  <si>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</si>
  <si>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</si>
  <si>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</si>
  <si>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</si>
  <si>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</si>
  <si>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</si>
  <si>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</si>
  <si>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</si>
  <si>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</si>
  <si>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</si>
  <si>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</si>
  <si>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</si>
  <si>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</si>
  <si>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</si>
  <si>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</si>
  <si>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</si>
  <si>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</si>
  <si>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</si>
  <si>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</si>
  <si>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</si>
  <si>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</si>
  <si>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</si>
  <si>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</si>
  <si>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</si>
  <si>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</si>
  <si>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</si>
  <si>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</si>
  <si>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</si>
  <si>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</si>
  <si>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</si>
  <si>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</si>
  <si>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</si>
  <si>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</si>
  <si>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</si>
  <si>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</si>
  <si>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</si>
  <si>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</si>
  <si>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</si>
  <si>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</si>
  <si>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</si>
  <si>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</si>
  <si>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</si>
  <si>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</si>
  <si>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</si>
  <si>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</si>
  <si>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</si>
  <si>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</si>
  <si>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</si>
  <si>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</si>
  <si>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</si>
  <si>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</si>
  <si>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</si>
  <si>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</si>
  <si>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</si>
  <si>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</si>
  <si>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</si>
  <si>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</si>
  <si>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</si>
  <si>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</si>
  <si>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</si>
  <si>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</si>
  <si>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</si>
  <si>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</si>
  <si>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</si>
  <si>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</si>
  <si>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</si>
  <si>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</si>
  <si>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</si>
  <si>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</si>
  <si>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</si>
  <si>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</si>
  <si>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</si>
  <si>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</si>
  <si>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</si>
  <si>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</si>
  <si>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</si>
  <si>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</si>
  <si>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</si>
  <si>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</si>
  <si>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</si>
  <si>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</si>
  <si>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</si>
  <si>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</si>
  <si>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</si>
  <si>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</si>
  <si>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</si>
  <si>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</si>
  <si>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</si>
  <si>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</si>
  <si>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</si>
  <si>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</si>
  <si>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</si>
  <si>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</si>
  <si>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</si>
  <si>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</si>
  <si>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</si>
  <si>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</si>
  <si>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</si>
  <si>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</si>
  <si>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</si>
  <si>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</si>
  <si>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</si>
  <si>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</si>
  <si>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</si>
  <si>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</si>
  <si>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</si>
  <si>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</si>
  <si>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</si>
  <si>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</si>
  <si>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</si>
  <si>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</si>
  <si>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</si>
  <si>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</si>
  <si>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</si>
  <si>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</si>
  <si>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</si>
  <si>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</si>
  <si>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</si>
  <si>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</si>
  <si>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</si>
  <si>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</si>
  <si>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</si>
  <si>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</si>
  <si>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</si>
  <si>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</si>
  <si>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</si>
  <si>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</si>
  <si>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</si>
  <si>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</si>
  <si>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</si>
  <si>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</si>
  <si>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</si>
  <si>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</si>
  <si>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</si>
  <si>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</si>
  <si>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</si>
  <si>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</si>
  <si>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</si>
  <si>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</si>
  <si>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</si>
  <si>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</si>
  <si>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</si>
  <si>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</si>
  <si>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</si>
  <si>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</si>
  <si>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</si>
  <si>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</si>
  <si>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</si>
  <si>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</si>
  <si>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</si>
  <si>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</si>
  <si>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</si>
  <si>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</si>
  <si>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</si>
  <si>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</si>
  <si>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</si>
  <si>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</si>
  <si>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</si>
  <si>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</si>
  <si>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</si>
  <si>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</si>
  <si>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</si>
  <si>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</si>
  <si>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</si>
  <si>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</si>
  <si>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</si>
  <si>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</si>
  <si>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</si>
  <si>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</si>
  <si>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</si>
  <si>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</si>
  <si>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</si>
  <si>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</si>
  <si>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</si>
  <si>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</si>
  <si>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</si>
  <si>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</si>
  <si>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</si>
  <si>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</si>
  <si>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</si>
  <si>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</si>
  <si>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</si>
  <si>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</si>
  <si>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</si>
  <si>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</si>
  <si>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</si>
  <si>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</si>
  <si>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</si>
  <si>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</si>
  <si>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</si>
  <si>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</si>
  <si>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</si>
  <si>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</si>
  <si>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</si>
  <si>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</si>
  <si>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</si>
  <si>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</si>
  <si>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</si>
  <si>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</si>
  <si>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</si>
  <si>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</si>
  <si>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</si>
  <si>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</si>
  <si>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</si>
  <si>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</si>
  <si>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</si>
  <si>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</si>
  <si>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</si>
  <si>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</si>
  <si>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</si>
  <si>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</si>
  <si>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</si>
  <si>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</si>
  <si>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</si>
  <si>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</si>
  <si>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</si>
  <si>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</si>
  <si>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</si>
  <si>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</si>
  <si>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</si>
  <si>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</si>
  <si>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</si>
  <si>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</si>
  <si>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</si>
  <si>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</si>
  <si>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</si>
  <si>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</si>
  <si>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</si>
  <si>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</si>
  <si>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</si>
  <si>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</si>
  <si>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</si>
  <si>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</si>
  <si>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</si>
  <si>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</si>
  <si>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</si>
  <si>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</si>
  <si>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</si>
  <si>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</si>
  <si>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</si>
  <si>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</si>
  <si>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</si>
  <si>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</si>
  <si>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</si>
  <si>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</si>
  <si>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</si>
  <si>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</si>
  <si>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</si>
  <si>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</si>
  <si>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</si>
  <si>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</si>
  <si>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</si>
  <si>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</si>
  <si>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</si>
  <si>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</si>
  <si>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</si>
  <si>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</si>
  <si>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</si>
  <si>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</si>
  <si>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</si>
  <si>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</si>
  <si>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</si>
  <si>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</si>
  <si>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</si>
  <si>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</si>
  <si>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</si>
  <si>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</si>
  <si>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</si>
  <si>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</si>
  <si>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</si>
  <si>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</si>
  <si>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</si>
  <si>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</si>
  <si>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</si>
  <si>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</si>
  <si>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</si>
  <si>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</si>
  <si>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</si>
  <si>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</si>
  <si>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</si>
  <si>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</si>
  <si>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</si>
  <si>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</si>
  <si>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</si>
  <si>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</si>
  <si>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</si>
  <si>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</si>
  <si>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</si>
  <si>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</si>
  <si>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</si>
  <si>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</si>
  <si>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</si>
  <si>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</si>
  <si>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</si>
  <si>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</si>
  <si>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</si>
  <si>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</si>
  <si>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</si>
  <si>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</si>
  <si>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</si>
  <si>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</si>
  <si>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</si>
  <si>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</si>
  <si>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</si>
  <si>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</si>
  <si>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</si>
  <si>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</si>
  <si>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</si>
  <si>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</si>
  <si>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</si>
  <si>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</si>
  <si>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</si>
  <si>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</si>
  <si>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</si>
  <si>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</si>
  <si>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</si>
  <si>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</si>
  <si>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</si>
  <si>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</si>
  <si>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</si>
  <si>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</si>
  <si>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</si>
  <si>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</si>
  <si>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</si>
  <si>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</si>
  <si>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</si>
  <si>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</si>
  <si>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</si>
  <si>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</si>
  <si>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</si>
  <si>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</si>
  <si>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</si>
  <si>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</si>
  <si>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</si>
  <si>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</si>
  <si>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</si>
  <si>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</si>
  <si>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</si>
  <si>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</si>
  <si>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</si>
  <si>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</si>
  <si>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</si>
  <si>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</si>
  <si>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</si>
  <si>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</si>
  <si>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</si>
  <si>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</si>
  <si>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</si>
  <si>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</si>
  <si>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</si>
  <si>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</si>
  <si>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</si>
  <si>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</si>
  <si>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</si>
  <si>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</si>
  <si>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</si>
  <si>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</si>
  <si>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</si>
  <si>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</si>
  <si>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</si>
  <si>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</si>
  <si>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</si>
  <si>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</si>
  <si>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</si>
  <si>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</si>
  <si>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</si>
  <si>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</si>
  <si>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</si>
  <si>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</si>
  <si>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</si>
  <si>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</si>
  <si>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</si>
  <si>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</si>
  <si>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</si>
  <si>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</si>
  <si>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</si>
  <si>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</si>
  <si>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</si>
  <si>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</si>
  <si>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</si>
  <si>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</si>
  <si>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</si>
  <si>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</si>
  <si>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</si>
  <si>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</si>
  <si>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</si>
  <si>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</si>
  <si>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</si>
  <si>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</si>
  <si>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</si>
  <si>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</si>
  <si>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</si>
  <si>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</si>
  <si>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</si>
  <si>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</si>
  <si>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</si>
  <si>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</si>
  <si>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</si>
  <si>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</si>
  <si>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</si>
  <si>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</si>
  <si>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</si>
  <si>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</si>
  <si>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</si>
  <si>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</si>
  <si>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</si>
  <si>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</si>
  <si>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</si>
  <si>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</si>
  <si>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</si>
  <si>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</si>
  <si>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</si>
  <si>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</si>
  <si>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</si>
  <si>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</si>
  <si>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</si>
  <si>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</si>
  <si>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</si>
  <si>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</si>
  <si>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</si>
  <si>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</si>
  <si>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</si>
  <si>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</si>
  <si>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</si>
  <si>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</si>
  <si>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</si>
  <si>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</si>
  <si>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</si>
  <si>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</si>
  <si>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</si>
  <si>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</si>
  <si>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</si>
  <si>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</si>
  <si>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</si>
  <si>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</si>
  <si>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</si>
  <si>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</si>
  <si>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</si>
  <si>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</si>
  <si>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</si>
  <si>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</si>
  <si>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</si>
  <si>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</si>
  <si>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</si>
  <si>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</si>
  <si>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</si>
  <si>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</si>
  <si>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</si>
  <si>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</si>
  <si>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</si>
  <si>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</si>
  <si>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</si>
  <si>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</si>
  <si>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</si>
  <si>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</si>
  <si>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</si>
  <si>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</si>
  <si>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</si>
  <si>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</si>
  <si>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</si>
  <si>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</si>
  <si>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</si>
  <si>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</si>
  <si>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</si>
  <si>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</si>
  <si>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</si>
  <si>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</si>
  <si>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</si>
  <si>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</si>
  <si>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</si>
  <si>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</si>
  <si>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</si>
  <si>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</si>
  <si>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</si>
  <si>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</si>
  <si>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</si>
  <si>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</si>
  <si>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</si>
  <si>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</si>
  <si>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</si>
  <si>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</si>
  <si>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</si>
  <si>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</si>
  <si>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</si>
  <si>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</si>
  <si>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</si>
  <si>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</si>
  <si>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</si>
  <si>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</si>
  <si>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</si>
  <si>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</si>
  <si>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</si>
  <si>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</si>
  <si>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</si>
  <si>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</si>
  <si>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</si>
  <si>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</si>
  <si>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</si>
  <si>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</si>
  <si>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</si>
  <si>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</si>
  <si>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</si>
  <si>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</si>
  <si>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</si>
  <si>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</si>
  <si>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</si>
  <si>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</si>
  <si>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</si>
  <si>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</si>
  <si>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</si>
  <si>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</si>
  <si>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</si>
  <si>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</si>
  <si>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</si>
  <si>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</si>
  <si>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</si>
  <si>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</si>
  <si>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</si>
  <si>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</si>
  <si>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</si>
  <si>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</si>
  <si>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</si>
  <si>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</si>
  <si>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</si>
  <si>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</si>
  <si>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</si>
  <si>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</si>
  <si>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</si>
  <si>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</si>
  <si>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</si>
  <si>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</si>
  <si>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</si>
  <si>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</si>
  <si>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</si>
  <si>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</si>
  <si>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</si>
  <si>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</si>
  <si>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</si>
  <si>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</si>
  <si>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</si>
  <si>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</si>
  <si>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</si>
  <si>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</si>
  <si>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</si>
  <si>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</si>
  <si>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</si>
  <si>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</si>
  <si>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</si>
  <si>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</si>
  <si>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</si>
  <si>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</si>
  <si>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</si>
  <si>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</si>
  <si>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</si>
  <si>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</si>
  <si>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</si>
  <si>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</si>
  <si>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</si>
  <si>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</si>
  <si>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</si>
  <si>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</si>
  <si>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</si>
  <si>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</si>
  <si>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</si>
  <si>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</si>
  <si>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</si>
  <si>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</si>
  <si>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</si>
  <si>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</si>
  <si>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</si>
  <si>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</si>
  <si>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</si>
  <si>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</si>
  <si>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</si>
  <si>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</si>
  <si>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</si>
  <si>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</si>
  <si>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</si>
  <si>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</si>
  <si>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</si>
  <si>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</si>
  <si>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</si>
  <si>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</si>
  <si>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</si>
  <si>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</si>
  <si>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</si>
  <si>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</si>
  <si>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</si>
  <si>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</si>
  <si>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</si>
  <si>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</si>
  <si>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</si>
  <si>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</si>
  <si>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</si>
  <si>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</si>
  <si>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</si>
  <si>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</si>
  <si>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</si>
  <si>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</si>
  <si>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</si>
  <si>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</si>
  <si>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</si>
  <si>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</si>
  <si>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</si>
  <si>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</si>
  <si>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</si>
  <si>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</si>
  <si>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</si>
  <si>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</si>
  <si>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</si>
  <si>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</si>
  <si>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</si>
  <si>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</si>
  <si>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</si>
  <si>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</si>
  <si>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</si>
  <si>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</si>
  <si>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</si>
  <si>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</si>
  <si>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</si>
  <si>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</si>
  <si>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</si>
  <si>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</si>
  <si>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</si>
  <si>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</si>
  <si>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</si>
  <si>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</si>
  <si>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</si>
  <si>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</si>
  <si>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</si>
  <si>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</si>
  <si>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</si>
  <si>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</si>
  <si>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</si>
  <si>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</si>
  <si>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</si>
  <si>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</si>
  <si>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</si>
  <si>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</si>
  <si>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</si>
  <si>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</si>
  <si>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</si>
  <si>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</si>
  <si>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</si>
  <si>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</si>
  <si>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</si>
  <si>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</si>
  <si>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</si>
  <si>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</si>
  <si>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</si>
  <si>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</si>
  <si>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</si>
  <si>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</si>
  <si>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</si>
  <si>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</si>
  <si>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</si>
  <si>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</si>
  <si>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</si>
  <si>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</si>
  <si>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</si>
  <si>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</si>
  <si>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</si>
  <si>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</si>
  <si>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</si>
  <si>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</si>
  <si>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</si>
  <si>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</si>
  <si>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</si>
  <si>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</si>
  <si>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</si>
  <si>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</si>
  <si>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</si>
  <si>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</si>
  <si>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</si>
  <si>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</si>
  <si>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</si>
  <si>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</si>
  <si>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</si>
  <si>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</si>
  <si>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</si>
  <si>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</si>
  <si>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</si>
  <si>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</si>
  <si>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</si>
  <si>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</si>
  <si>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</si>
  <si>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</si>
  <si>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</si>
  <si>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</si>
  <si>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</si>
  <si>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</si>
  <si>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</si>
  <si>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</si>
  <si>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</si>
  <si>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</si>
  <si>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</si>
  <si>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</si>
  <si>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</si>
  <si>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</si>
  <si>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</si>
  <si>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</si>
  <si>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</si>
  <si>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</si>
  <si>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</si>
  <si>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</si>
  <si>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</si>
  <si>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</si>
  <si>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</si>
  <si>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</si>
  <si>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</si>
  <si>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</si>
  <si>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</si>
  <si>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</si>
  <si>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</si>
  <si>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</si>
  <si>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</si>
  <si>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</si>
  <si>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</si>
  <si>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</si>
  <si>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</si>
  <si>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</si>
  <si>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</si>
  <si>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</si>
  <si>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</si>
  <si>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</si>
  <si>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</si>
  <si>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</si>
  <si>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</si>
  <si>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</si>
  <si>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</si>
  <si>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</si>
  <si>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</si>
  <si>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</si>
  <si>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</si>
  <si>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</si>
  <si>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</si>
  <si>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</si>
  <si>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</si>
  <si>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</si>
  <si>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</si>
  <si>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</si>
  <si>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</si>
  <si>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</si>
  <si>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</si>
  <si>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</si>
  <si>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</si>
  <si>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</si>
  <si>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</si>
  <si>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</si>
  <si>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</si>
  <si>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</si>
  <si>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</si>
  <si>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</si>
  <si>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</si>
  <si>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</si>
  <si>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</si>
  <si>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</si>
  <si>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</si>
  <si>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</si>
  <si>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</si>
  <si>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</si>
  <si>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</si>
  <si>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</si>
  <si>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</si>
  <si>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</si>
  <si>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</si>
  <si>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</si>
  <si>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</si>
  <si>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</si>
  <si>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</si>
  <si>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</si>
  <si>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</si>
  <si>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</si>
  <si>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</si>
  <si>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</si>
  <si>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</si>
  <si>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</si>
  <si>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</si>
  <si>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</si>
  <si>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</si>
  <si>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</si>
  <si>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</si>
  <si>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</si>
  <si>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</si>
  <si>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</si>
  <si>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</si>
  <si>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</si>
  <si>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</si>
  <si>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</si>
  <si>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</si>
  <si>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</si>
  <si>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</si>
  <si>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</si>
  <si>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</si>
  <si>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</si>
  <si>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</si>
  <si>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</si>
  <si>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</si>
  <si>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</si>
  <si>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</si>
  <si>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</si>
  <si>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</si>
  <si>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</si>
  <si>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</si>
  <si>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</si>
  <si>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</si>
  <si>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</si>
  <si>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</si>
  <si>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</si>
  <si>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</si>
  <si>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</si>
  <si>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</si>
  <si>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</si>
  <si>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</si>
  <si>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</si>
  <si>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</si>
  <si>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</si>
  <si>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</si>
  <si>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</si>
  <si>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</si>
  <si>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</si>
  <si>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</si>
  <si>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</si>
  <si>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</si>
  <si>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</si>
  <si>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</si>
  <si>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</si>
  <si>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</si>
  <si>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</si>
  <si>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</si>
  <si>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</si>
  <si>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</si>
  <si>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</si>
  <si>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</si>
  <si>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</si>
  <si>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</si>
  <si>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</si>
  <si>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</si>
  <si>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</si>
  <si>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</si>
  <si>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</si>
  <si>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</si>
  <si>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</si>
  <si>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</si>
  <si>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</si>
  <si>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</si>
  <si>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</si>
  <si>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</si>
  <si>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</si>
  <si>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</si>
  <si>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</si>
  <si>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</si>
  <si>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</si>
  <si>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</si>
  <si>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</si>
  <si>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</si>
  <si>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</si>
  <si>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</si>
  <si>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</si>
  <si>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</si>
  <si>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</si>
  <si>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</si>
  <si>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</si>
  <si>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</si>
  <si>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</si>
  <si>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</si>
  <si>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</si>
  <si>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</si>
  <si>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</si>
  <si>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</si>
  <si>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</si>
  <si>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</si>
  <si>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</si>
  <si>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</si>
  <si>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</si>
  <si>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</si>
  <si>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</si>
  <si>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</si>
  <si>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</si>
  <si>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</si>
  <si>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</si>
  <si>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</si>
  <si>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</si>
  <si>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</si>
  <si>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</si>
  <si>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</si>
  <si>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</si>
  <si>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</si>
  <si>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</si>
  <si>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</si>
  <si>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</si>
  <si>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</si>
  <si>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</si>
  <si>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</si>
  <si>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</si>
  <si>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</si>
  <si>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</si>
  <si>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</si>
  <si>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</si>
  <si>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</si>
  <si>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</si>
  <si>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</si>
  <si>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</si>
  <si>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</si>
  <si>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</si>
  <si>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</si>
  <si>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</si>
  <si>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</si>
  <si>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</si>
  <si>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</si>
  <si>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</si>
  <si>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</si>
  <si>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</si>
  <si>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</si>
  <si>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</si>
  <si>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</si>
  <si>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</si>
  <si>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</si>
  <si>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</si>
  <si>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</si>
  <si>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</si>
  <si>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</si>
  <si>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</si>
  <si>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</si>
  <si>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</si>
  <si>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</si>
  <si>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</si>
  <si>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</si>
  <si>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</si>
  <si>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</si>
  <si>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</si>
  <si>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</si>
  <si>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</si>
  <si>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</si>
  <si>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</si>
  <si>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</si>
  <si>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</si>
  <si>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</si>
  <si>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</si>
  <si>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</si>
  <si>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</si>
  <si>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</si>
  <si>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</si>
  <si>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</si>
  <si>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</si>
  <si>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</si>
  <si>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</si>
  <si>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</si>
  <si>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</si>
  <si>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</si>
  <si>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</si>
  <si>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</si>
  <si>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</si>
  <si>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</si>
  <si>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</si>
  <si>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</si>
  <si>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</si>
  <si>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</si>
  <si>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</si>
  <si>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</si>
  <si>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</si>
  <si>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</si>
  <si>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</si>
  <si>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</si>
  <si>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</si>
  <si>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</si>
  <si>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</si>
  <si>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</si>
  <si>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</si>
  <si>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</si>
  <si>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</si>
  <si>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</si>
  <si>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</si>
  <si>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</si>
  <si>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</si>
  <si>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</si>
  <si>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</si>
  <si>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</si>
  <si>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</si>
  <si>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</si>
  <si>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</si>
  <si>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</si>
  <si>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</si>
  <si>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</si>
  <si>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</si>
  <si>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</si>
  <si>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</si>
  <si>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</si>
  <si>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</si>
  <si>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</si>
  <si>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</si>
  <si>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</si>
  <si>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</si>
  <si>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</si>
  <si>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</si>
  <si>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</si>
  <si>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</si>
  <si>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</si>
  <si>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</si>
  <si>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</si>
  <si>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</si>
  <si>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</si>
  <si>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</si>
  <si>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</si>
  <si>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</si>
  <si>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</si>
  <si>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</si>
  <si>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</si>
  <si>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</si>
  <si>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</si>
  <si>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</si>
  <si>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</si>
  <si>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</si>
  <si>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</si>
  <si>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</si>
  <si>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</si>
  <si>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</si>
  <si>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</si>
  <si>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</si>
  <si>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</si>
  <si>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</si>
  <si>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</si>
  <si>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</si>
  <si>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</si>
  <si>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</si>
  <si>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</si>
  <si>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</si>
  <si>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</si>
  <si>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</si>
  <si>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</si>
  <si>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</si>
  <si>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</si>
  <si>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</si>
  <si>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</si>
  <si>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</si>
  <si>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</si>
  <si>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</si>
  <si>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</si>
  <si>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</si>
  <si>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</si>
  <si>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</si>
  <si>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</si>
  <si>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</si>
  <si>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</si>
  <si>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</si>
  <si>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</si>
  <si>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</si>
  <si>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</si>
  <si>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</si>
  <si>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</si>
  <si>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</si>
  <si>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</si>
  <si>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</si>
  <si>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</si>
  <si>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</si>
  <si>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</si>
  <si>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</si>
  <si>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</si>
  <si>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</si>
  <si>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</si>
  <si>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</si>
  <si>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</si>
  <si>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</si>
  <si>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</si>
  <si>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</si>
  <si>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</si>
  <si>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</si>
  <si>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</si>
  <si>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</si>
  <si>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</si>
  <si>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</si>
  <si>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</si>
  <si>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</si>
  <si>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</si>
  <si>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</si>
  <si>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</si>
  <si>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</si>
  <si>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</si>
  <si>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</si>
  <si>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</si>
  <si>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</si>
  <si>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</si>
  <si>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</si>
  <si>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</si>
  <si>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</si>
  <si>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</si>
  <si>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</si>
  <si>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</si>
  <si>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</si>
  <si>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</si>
  <si>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</si>
  <si>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</si>
  <si>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</si>
  <si>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</si>
  <si>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</si>
  <si>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</si>
  <si>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</si>
  <si>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</si>
  <si>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</si>
  <si>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</si>
  <si>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</si>
  <si>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</si>
  <si>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</si>
  <si>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</si>
  <si>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</si>
  <si>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</si>
  <si>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</si>
  <si>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</si>
  <si>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</si>
  <si>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</si>
  <si>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</si>
  <si>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</si>
  <si>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</si>
  <si>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</si>
  <si>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</si>
  <si>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</si>
  <si>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</si>
  <si>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</si>
  <si>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</si>
  <si>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</si>
  <si>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</si>
  <si>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</si>
  <si>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</si>
  <si>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</si>
  <si>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</si>
  <si>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</si>
  <si>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</si>
  <si>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</si>
  <si>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</si>
  <si>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</si>
  <si>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</si>
  <si>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</si>
  <si>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</si>
  <si>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</si>
  <si>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</si>
  <si>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</si>
  <si>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</si>
  <si>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</si>
  <si>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</si>
  <si>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</si>
  <si>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</si>
  <si>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</si>
  <si>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</si>
  <si>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</si>
  <si>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</si>
  <si>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</si>
  <si>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</si>
  <si>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</si>
  <si>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</si>
  <si>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</si>
  <si>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</si>
  <si>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</si>
  <si>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</si>
  <si>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</si>
  <si>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</si>
  <si>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</si>
  <si>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</si>
  <si>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</si>
  <si>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</si>
  <si>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</si>
  <si>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</si>
  <si>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</si>
  <si>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</si>
  <si>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</si>
  <si>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</si>
  <si>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</si>
  <si>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</si>
  <si>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</si>
  <si>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</si>
  <si>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</si>
  <si>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</si>
  <si>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</si>
  <si>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</si>
  <si>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</si>
  <si>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</si>
  <si>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</si>
  <si>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</si>
  <si>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</si>
  <si>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</si>
  <si>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</si>
  <si>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</si>
  <si>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</si>
  <si>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</si>
  <si>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</si>
  <si>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</si>
  <si>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</si>
  <si>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</si>
  <si>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</si>
  <si>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</si>
  <si>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</si>
  <si>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</si>
  <si>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</si>
  <si>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</si>
  <si>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</si>
  <si>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</si>
  <si>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</si>
  <si>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</si>
  <si>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</si>
  <si>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</si>
  <si>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</si>
  <si>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</si>
  <si>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</si>
  <si>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</si>
  <si>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</si>
  <si>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</si>
  <si>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</si>
  <si>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</si>
  <si>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</si>
  <si>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</si>
  <si>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</si>
  <si>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</si>
  <si>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</si>
  <si>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</si>
  <si>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</si>
  <si>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</si>
  <si>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</si>
  <si>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</si>
  <si>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</si>
  <si>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</si>
  <si>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</si>
  <si>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</si>
  <si>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</si>
  <si>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</si>
  <si>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</si>
  <si>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</si>
  <si>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</si>
  <si>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</si>
  <si>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</si>
  <si>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</si>
  <si>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</si>
  <si>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</si>
  <si>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</si>
  <si>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</si>
  <si>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</si>
  <si>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</si>
  <si>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</si>
  <si>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</si>
  <si>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</si>
  <si>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</si>
  <si>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</si>
  <si>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</si>
  <si>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</si>
  <si>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</si>
  <si>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</si>
  <si>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</si>
  <si>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</si>
  <si>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</si>
  <si>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</si>
  <si>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</si>
  <si>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</si>
  <si>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</si>
  <si>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</si>
  <si>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</si>
  <si>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</si>
  <si>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</si>
  <si>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</si>
  <si>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</si>
  <si>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</si>
  <si>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</si>
  <si>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</si>
  <si>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</si>
  <si>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</si>
  <si>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</si>
  <si>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</si>
  <si>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</si>
  <si>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</si>
  <si>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</si>
  <si>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</si>
  <si>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</si>
  <si>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</si>
  <si>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</si>
  <si>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</si>
  <si>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</si>
  <si>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</si>
  <si>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</si>
  <si>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</si>
  <si>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</si>
  <si>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</si>
  <si>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</si>
  <si>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</si>
  <si>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</si>
  <si>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</si>
  <si>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</si>
  <si>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</si>
  <si>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</si>
  <si>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</si>
  <si>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</si>
  <si>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</si>
  <si>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</si>
  <si>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</si>
  <si>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</si>
  <si>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</si>
  <si>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</si>
  <si>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</si>
  <si>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</si>
  <si>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</si>
  <si>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</si>
  <si>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</si>
  <si>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</si>
  <si>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</si>
  <si>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</si>
  <si>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</si>
  <si>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</si>
  <si>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</si>
  <si>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</si>
  <si>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</si>
  <si>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</si>
  <si>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</si>
  <si>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</si>
  <si>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</si>
  <si>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</si>
  <si>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</si>
  <si>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</si>
  <si>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</si>
  <si>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</si>
  <si>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</si>
  <si>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</si>
  <si>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</si>
  <si>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</si>
  <si>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</si>
  <si>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</si>
  <si>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</si>
  <si>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</si>
  <si>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</si>
  <si>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</si>
  <si>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</si>
  <si>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</si>
  <si>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</si>
  <si>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</si>
  <si>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</si>
  <si>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</si>
  <si>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</si>
  <si>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</si>
  <si>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</si>
  <si>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</si>
  <si>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</si>
  <si>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</si>
  <si>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</si>
  <si>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</si>
  <si>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</si>
  <si>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</si>
  <si>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</si>
  <si>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</si>
  <si>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</si>
  <si>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</si>
  <si>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</si>
  <si>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</si>
  <si>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</si>
  <si>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</si>
  <si>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</si>
  <si>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</si>
  <si>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</si>
  <si>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</si>
  <si>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</si>
  <si>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</si>
  <si>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</si>
  <si>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</si>
  <si>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</si>
  <si>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</si>
  <si>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</si>
  <si>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</si>
  <si>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</si>
  <si>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</si>
  <si>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</si>
  <si>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</si>
  <si>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</si>
  <si>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</si>
  <si>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</si>
  <si>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</si>
  <si>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</si>
  <si>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</si>
  <si>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</si>
  <si>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</si>
  <si>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</si>
  <si>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</si>
  <si>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</si>
  <si>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</si>
  <si>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</si>
  <si>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</si>
  <si>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</si>
  <si>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</si>
  <si>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</si>
  <si>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</si>
  <si>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</si>
  <si>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</si>
  <si>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</si>
  <si>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</si>
  <si>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</si>
  <si>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</si>
  <si>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</si>
  <si>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</si>
  <si>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</si>
  <si>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</si>
  <si>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</si>
  <si>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</si>
  <si>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</si>
  <si>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</si>
  <si>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</si>
  <si>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</si>
  <si>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</si>
  <si>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</si>
  <si>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</si>
  <si>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</si>
  <si>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</si>
  <si>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</si>
  <si>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</si>
  <si>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</si>
  <si>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</si>
  <si>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</si>
  <si>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</si>
  <si>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</si>
  <si>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</si>
  <si>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</si>
  <si>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</si>
  <si>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</si>
  <si>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</si>
  <si>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</si>
  <si>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</si>
  <si>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</si>
  <si>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</si>
  <si>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</si>
  <si>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</si>
  <si>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</si>
  <si>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</si>
  <si>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</si>
  <si>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</si>
  <si>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</si>
  <si>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</si>
  <si>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</si>
  <si>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</si>
  <si>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</si>
  <si>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</si>
  <si>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</si>
  <si>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</si>
  <si>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</si>
  <si>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</si>
  <si>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</si>
  <si>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</si>
  <si>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</si>
  <si>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</si>
  <si>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</si>
  <si>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</si>
  <si>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</si>
  <si>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</si>
  <si>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</si>
  <si>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</si>
  <si>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</si>
  <si>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</si>
  <si>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</si>
  <si>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</si>
  <si>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</si>
  <si>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</si>
  <si>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</si>
  <si>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</si>
  <si>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</si>
  <si>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</si>
  <si>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</si>
  <si>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</si>
  <si>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</si>
  <si>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</si>
  <si>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</si>
  <si>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</si>
  <si>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</si>
  <si>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</si>
  <si>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</si>
  <si>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</si>
  <si>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</si>
  <si>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</si>
  <si>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</si>
  <si>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</si>
  <si>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</si>
  <si>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</si>
  <si>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</si>
  <si>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</si>
  <si>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</si>
  <si>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</si>
  <si>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</si>
  <si>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</si>
  <si>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</si>
  <si>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</si>
  <si>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</si>
  <si>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</si>
  <si>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</si>
  <si>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</si>
  <si>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</si>
  <si>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</si>
  <si>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</si>
  <si>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</si>
  <si>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</si>
  <si>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</si>
  <si>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</si>
  <si>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</si>
  <si>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</si>
  <si>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</si>
  <si>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</si>
  <si>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</si>
  <si>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</si>
  <si>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</si>
  <si>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</si>
  <si>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</si>
  <si>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</si>
  <si>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</si>
  <si>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</si>
  <si>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</si>
  <si>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</si>
  <si>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</si>
  <si>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</si>
  <si>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</si>
  <si>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</si>
  <si>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</si>
  <si>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</si>
  <si>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</si>
  <si>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</si>
  <si>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</si>
  <si>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</si>
  <si>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</si>
  <si>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</si>
  <si>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</si>
  <si>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</si>
  <si>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</si>
  <si>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</si>
  <si>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</si>
  <si>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</si>
  <si>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</si>
  <si>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</si>
  <si>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</si>
  <si>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</si>
  <si>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</si>
  <si>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</si>
  <si>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</si>
  <si>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</si>
  <si>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</si>
  <si>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</si>
  <si>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</si>
  <si>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</si>
  <si>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</si>
  <si>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</si>
  <si>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</si>
  <si>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</si>
  <si>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</si>
  <si>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</si>
  <si>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</si>
  <si>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</si>
  <si>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</si>
  <si>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</si>
  <si>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</si>
  <si>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</si>
  <si>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</si>
  <si>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</si>
  <si>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</si>
  <si>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</si>
  <si>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</si>
  <si>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</si>
  <si>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</si>
  <si>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</si>
  <si>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</si>
  <si>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</si>
  <si>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</si>
  <si>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</si>
  <si>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</si>
  <si>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</si>
  <si>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</si>
  <si>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</si>
  <si>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</si>
  <si>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</si>
  <si>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</si>
  <si>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</si>
  <si>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</si>
  <si>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</si>
  <si>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</si>
  <si>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</si>
  <si>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</si>
  <si>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</si>
  <si>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</si>
  <si>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</si>
  <si>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</si>
  <si>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</si>
  <si>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</si>
  <si>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</si>
  <si>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</si>
  <si>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</si>
  <si>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</si>
  <si>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</si>
  <si>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</si>
  <si>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</si>
  <si>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</si>
  <si>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</si>
  <si>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</si>
  <si>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</si>
  <si>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</si>
  <si>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</si>
  <si>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</si>
  <si>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</si>
  <si>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</si>
  <si>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</si>
  <si>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</si>
  <si>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</si>
  <si>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</si>
  <si>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</si>
  <si>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</si>
  <si>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</si>
  <si>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</si>
  <si>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</si>
  <si>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</si>
  <si>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</si>
  <si>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</si>
  <si>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</si>
  <si>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</si>
  <si>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</si>
  <si>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</si>
  <si>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</si>
  <si>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</si>
  <si>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</si>
  <si>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</si>
  <si>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</si>
  <si>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</si>
  <si>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</si>
  <si>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</si>
  <si>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</si>
  <si>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</si>
  <si>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</si>
  <si>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</si>
  <si>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</si>
  <si>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</si>
  <si>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</si>
  <si>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</si>
  <si>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</si>
  <si>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</si>
  <si>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</si>
  <si>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</si>
  <si>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</si>
  <si>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</si>
  <si>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</si>
  <si>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</si>
  <si>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</si>
  <si>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</si>
  <si>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</si>
  <si>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</si>
  <si>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</si>
  <si>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</si>
  <si>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</si>
  <si>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</si>
  <si>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</si>
  <si>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</si>
  <si>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</si>
  <si>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</si>
  <si>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</si>
  <si>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</si>
  <si>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</si>
  <si>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</si>
  <si>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</si>
  <si>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</si>
  <si>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</si>
  <si>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</si>
  <si>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</si>
  <si>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</si>
  <si>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</si>
  <si>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</si>
  <si>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</si>
  <si>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</si>
  <si>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</si>
  <si>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</si>
  <si>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</si>
  <si>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</si>
  <si>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</si>
  <si>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</si>
  <si>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</si>
  <si>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</si>
  <si>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</si>
  <si>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</si>
  <si>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</si>
  <si>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</si>
  <si>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</si>
  <si>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</si>
  <si>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</si>
  <si>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</si>
  <si>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</si>
  <si>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</si>
  <si>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</si>
  <si>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</si>
  <si>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</si>
  <si>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</si>
  <si>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</si>
  <si>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</si>
  <si>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</si>
  <si>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</si>
  <si>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</si>
  <si>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</si>
  <si>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</si>
  <si>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</si>
  <si>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</si>
  <si>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</si>
  <si>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</si>
  <si>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</si>
  <si>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</si>
  <si>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</si>
  <si>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</si>
  <si>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</si>
  <si>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</si>
  <si>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</si>
  <si>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</si>
  <si>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</si>
  <si>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</si>
  <si>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</si>
  <si>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</si>
  <si>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</si>
  <si>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</si>
  <si>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</si>
  <si>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</si>
  <si>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</si>
  <si>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</si>
  <si>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</si>
  <si>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</si>
  <si>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</si>
  <si>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</si>
  <si>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</si>
  <si>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</si>
  <si>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</si>
  <si>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</si>
  <si>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</si>
  <si>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</si>
  <si>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</si>
  <si>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</si>
  <si>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</si>
  <si>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</si>
  <si>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</si>
  <si>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</si>
  <si>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</si>
  <si>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</si>
  <si>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</si>
  <si>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</si>
  <si>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</si>
  <si>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</si>
  <si>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</si>
  <si>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</si>
  <si>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</si>
  <si>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</si>
  <si>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</si>
  <si>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</si>
  <si>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</si>
  <si>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</si>
  <si>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</si>
  <si>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</si>
  <si>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</si>
  <si>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</si>
  <si>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</si>
  <si>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</si>
  <si>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</si>
  <si>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</si>
  <si>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</si>
  <si>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</si>
  <si>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</si>
  <si>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</si>
  <si>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</si>
  <si>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</si>
  <si>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</si>
  <si>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</si>
  <si>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</si>
  <si>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</si>
  <si>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</si>
  <si>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</si>
  <si>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</si>
  <si>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</si>
  <si>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</si>
  <si>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</si>
  <si>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</si>
  <si>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</si>
  <si>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</si>
  <si>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</si>
  <si>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</si>
  <si>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</si>
  <si>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</si>
  <si>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</si>
  <si>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</si>
  <si>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</si>
  <si>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</si>
  <si>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</si>
  <si>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</si>
  <si>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</si>
  <si>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</si>
  <si>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</si>
  <si>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</si>
  <si>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</si>
  <si>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</si>
  <si>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</si>
  <si>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</si>
  <si>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</si>
  <si>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</si>
  <si>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</si>
  <si>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</si>
  <si>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</si>
  <si>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</si>
  <si>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</si>
  <si>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</si>
  <si>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</si>
  <si>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</si>
  <si>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</si>
  <si>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</si>
  <si>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</si>
  <si>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</si>
  <si>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</si>
  <si>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</si>
  <si>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</si>
  <si>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</si>
  <si>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</si>
  <si>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</si>
  <si>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</si>
  <si>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</si>
  <si>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</si>
  <si>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</si>
  <si>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</si>
  <si>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</si>
  <si>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</si>
  <si>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</si>
  <si>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</si>
  <si>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</si>
  <si>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</si>
  <si>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</si>
  <si>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</si>
  <si>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</si>
  <si>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</si>
  <si>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</si>
  <si>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</si>
  <si>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</si>
  <si>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</si>
  <si>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</si>
  <si>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</si>
  <si>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</si>
  <si>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</si>
  <si>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</si>
  <si>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</si>
  <si>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</si>
  <si>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</si>
  <si>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</si>
  <si>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</si>
  <si>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</si>
  <si>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</si>
  <si>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</si>
  <si>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</si>
  <si>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</si>
  <si>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</si>
  <si>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</si>
  <si>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</si>
  <si>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</si>
  <si>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</si>
  <si>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</si>
  <si>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</si>
  <si>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</si>
  <si>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</si>
  <si>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</si>
  <si>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</si>
  <si>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</si>
  <si>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</si>
  <si>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</si>
  <si>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</si>
  <si>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</si>
  <si>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</si>
  <si>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</si>
  <si>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</si>
  <si>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</si>
  <si>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</si>
  <si>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</si>
  <si>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</si>
  <si>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</si>
  <si>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</si>
  <si>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</si>
  <si>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</si>
  <si>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</si>
  <si>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</si>
  <si>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</si>
  <si>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</si>
  <si>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</si>
  <si>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</si>
  <si>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</si>
  <si>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</si>
  <si>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</si>
  <si>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</si>
  <si>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</si>
  <si>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</si>
  <si>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</si>
  <si>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</si>
  <si>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</si>
  <si>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</si>
  <si>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</si>
  <si>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</si>
  <si>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</si>
  <si>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</si>
  <si>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</si>
  <si>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</si>
  <si>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</si>
  <si>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</si>
  <si>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</si>
  <si>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</si>
  <si>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</si>
  <si>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</si>
  <si>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</si>
  <si>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</si>
  <si>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</si>
  <si>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</si>
  <si>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</si>
  <si>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</si>
  <si>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</si>
  <si>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</si>
  <si>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</si>
  <si>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</si>
  <si>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</si>
  <si>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</si>
  <si>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</si>
  <si>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</si>
  <si>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</si>
  <si>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</si>
  <si>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</si>
  <si>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</si>
  <si>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</si>
  <si>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</si>
  <si>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</si>
  <si>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</si>
  <si>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</si>
  <si>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</si>
  <si>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</si>
  <si>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</si>
  <si>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</si>
  <si>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</si>
  <si>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</si>
  <si>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</si>
  <si>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</si>
  <si>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</si>
  <si>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</si>
  <si>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</si>
  <si>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</si>
  <si>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</si>
  <si>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</si>
  <si>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</si>
  <si>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</si>
  <si>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</si>
  <si>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</si>
  <si>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</si>
  <si>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</si>
  <si>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</si>
  <si>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</si>
  <si>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</si>
  <si>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</si>
  <si>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</si>
  <si>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</si>
  <si>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</si>
  <si>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</si>
  <si>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</si>
  <si>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</si>
  <si>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</si>
  <si>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</si>
  <si>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</si>
  <si>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</si>
  <si>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</si>
  <si>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</si>
  <si>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</si>
  <si>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</si>
  <si>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</si>
  <si>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</si>
  <si>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</si>
  <si>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</si>
  <si>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</si>
  <si>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</si>
  <si>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</si>
  <si>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</si>
  <si>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</si>
  <si>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</si>
  <si>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</si>
  <si>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</si>
  <si>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</si>
  <si>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</si>
  <si>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</si>
  <si>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</si>
  <si>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</si>
  <si>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</si>
  <si>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</si>
  <si>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</si>
  <si>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</si>
  <si>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</si>
  <si>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</si>
  <si>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</si>
  <si>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</si>
  <si>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</si>
  <si>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</si>
  <si>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</si>
  <si>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</si>
  <si>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</si>
  <si>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</si>
  <si>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</si>
  <si>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</si>
  <si>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</si>
  <si>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</si>
  <si>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</si>
  <si>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</si>
  <si>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</si>
  <si>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</si>
  <si>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</si>
  <si>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</si>
  <si>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</si>
  <si>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</si>
  <si>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</si>
  <si>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</si>
  <si>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</si>
  <si>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</si>
  <si>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</si>
  <si>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</si>
  <si>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</si>
  <si>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</si>
  <si>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</si>
  <si>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</si>
  <si>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</si>
  <si>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</si>
  <si>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</si>
  <si>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</si>
  <si>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</si>
  <si>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</si>
  <si>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</si>
  <si>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</si>
  <si>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</si>
  <si>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</si>
  <si>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</si>
  <si>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</si>
  <si>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</si>
  <si>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</si>
  <si>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</si>
  <si>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</si>
  <si>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</si>
  <si>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</si>
  <si>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</si>
  <si>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</si>
  <si>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</si>
  <si>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</si>
  <si>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</si>
  <si>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</si>
  <si>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</si>
  <si>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</si>
  <si>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</si>
  <si>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</si>
  <si>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</si>
  <si>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</si>
  <si>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</si>
  <si>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</si>
  <si>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</si>
  <si>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</si>
  <si>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</si>
  <si>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</si>
  <si>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</si>
  <si>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</si>
  <si>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</si>
  <si>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</si>
  <si>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</si>
  <si>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</si>
  <si>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</si>
  <si>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</si>
  <si>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</si>
  <si>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</si>
  <si>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</si>
  <si>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</si>
  <si>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</si>
  <si>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</si>
  <si>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</si>
  <si>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</si>
  <si>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</si>
  <si>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</si>
  <si>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</si>
  <si>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</si>
  <si>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</si>
  <si>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</si>
  <si>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</si>
  <si>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</si>
  <si>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</si>
  <si>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</si>
  <si>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</si>
  <si>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</si>
  <si>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</si>
  <si>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</si>
  <si>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</si>
  <si>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</si>
  <si>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</si>
  <si>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</si>
  <si>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</si>
  <si>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</si>
  <si>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</si>
  <si>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</si>
  <si>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</si>
  <si>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</si>
  <si>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</si>
  <si>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</si>
  <si>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</si>
  <si>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</si>
  <si>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</si>
  <si>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</si>
  <si>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</si>
  <si>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</si>
  <si>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</si>
  <si>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</si>
  <si>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</si>
  <si>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</si>
  <si>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</si>
  <si>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</si>
  <si>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</si>
  <si>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</si>
  <si>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</si>
  <si>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</si>
  <si>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</si>
  <si>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</si>
  <si>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</si>
  <si>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</si>
  <si>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</si>
  <si>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</si>
  <si>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</si>
  <si>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</si>
  <si>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</si>
  <si>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</si>
  <si>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</si>
  <si>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</si>
  <si>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</si>
  <si>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</si>
  <si>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</si>
  <si>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</si>
  <si>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</si>
  <si>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</si>
  <si>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</si>
  <si>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</si>
  <si>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</si>
  <si>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</si>
  <si>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</si>
  <si>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</si>
  <si>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</si>
  <si>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</si>
  <si>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</si>
  <si>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</si>
  <si>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</si>
  <si>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</si>
  <si>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</si>
  <si>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</si>
  <si>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</si>
  <si>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</si>
  <si>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</si>
  <si>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</si>
  <si>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</si>
  <si>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</si>
  <si>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</si>
  <si>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</si>
  <si>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</si>
  <si>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</si>
  <si>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</si>
  <si>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</si>
  <si>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</si>
  <si>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</si>
  <si>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</si>
  <si>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</si>
  <si>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</si>
  <si>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</si>
  <si>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</si>
  <si>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</si>
  <si>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</si>
  <si>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</si>
  <si>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</si>
  <si>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</si>
  <si>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</si>
  <si>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</si>
  <si>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</si>
  <si>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</si>
  <si>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</si>
  <si>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</si>
  <si>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</si>
  <si>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</si>
  <si>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</si>
  <si>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</si>
  <si>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</si>
  <si>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</si>
  <si>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</si>
  <si>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</si>
  <si>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</si>
  <si>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</si>
  <si>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</si>
  <si>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</si>
  <si>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</si>
  <si>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</si>
  <si>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</si>
  <si>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</si>
  <si>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</si>
  <si>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</si>
  <si>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</si>
  <si>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</si>
  <si>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</si>
  <si>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</si>
  <si>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</si>
  <si>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</si>
  <si>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</si>
  <si>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</si>
  <si>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</si>
  <si>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</si>
  <si>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</si>
  <si>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</si>
  <si>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</si>
  <si>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</si>
  <si>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</si>
  <si>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</si>
  <si>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</si>
  <si>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</si>
  <si>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</si>
  <si>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</si>
  <si>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</si>
  <si>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</si>
  <si>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</si>
  <si>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</si>
  <si>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</si>
  <si>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</si>
  <si>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</si>
  <si>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</si>
  <si>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</si>
  <si>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</si>
  <si>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</si>
  <si>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</si>
  <si>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</si>
  <si>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</si>
  <si>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</si>
  <si>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</si>
  <si>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</si>
  <si>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</si>
  <si>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</si>
  <si>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</si>
  <si>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</si>
  <si>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</si>
  <si>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</si>
  <si>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</si>
  <si>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</si>
  <si>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</si>
  <si>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</si>
  <si>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</si>
  <si>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</si>
  <si>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</si>
  <si>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</si>
  <si>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</si>
  <si>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</si>
  <si>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</si>
  <si>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</si>
  <si>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</si>
  <si>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</si>
  <si>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</si>
  <si>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</si>
  <si>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</si>
  <si>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</si>
  <si>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</si>
  <si>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</si>
  <si>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</si>
  <si>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</si>
  <si>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</si>
  <si>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</si>
  <si>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</si>
  <si>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</si>
  <si>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</si>
  <si>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</si>
  <si>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</si>
  <si>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</si>
  <si>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</si>
  <si>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</si>
  <si>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</si>
  <si>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</si>
  <si>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</si>
  <si>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</si>
  <si>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</si>
  <si>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</si>
  <si>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</si>
  <si>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</si>
  <si>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</si>
  <si>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</si>
  <si>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</si>
  <si>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</si>
  <si>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</si>
  <si>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</si>
  <si>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</si>
  <si>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</si>
  <si>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</si>
  <si>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</si>
  <si>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</si>
  <si>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</si>
  <si>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</si>
  <si>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</si>
  <si>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</si>
  <si>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</si>
  <si>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</si>
  <si>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</si>
  <si>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</si>
  <si>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</si>
  <si>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</si>
  <si>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</si>
  <si>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</si>
  <si>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</si>
  <si>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</si>
  <si>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</si>
  <si>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</si>
  <si>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</si>
  <si>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</si>
  <si>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</si>
  <si>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</si>
  <si>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</si>
  <si>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</si>
  <si>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</si>
  <si>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</si>
  <si>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</si>
  <si>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</si>
  <si>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</si>
  <si>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</si>
  <si>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</si>
  <si>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</si>
  <si>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</si>
  <si>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</si>
  <si>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</si>
  <si>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</si>
  <si>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</si>
  <si>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</si>
  <si>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</si>
  <si>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</si>
  <si>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</si>
  <si>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</si>
  <si>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</si>
  <si>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</si>
  <si>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</si>
  <si>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</si>
  <si>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</si>
  <si>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</si>
  <si>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</si>
  <si>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</si>
  <si>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</si>
  <si>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</si>
  <si>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</si>
  <si>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</si>
  <si>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</si>
  <si>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</si>
  <si>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</si>
  <si>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</si>
  <si>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</si>
  <si>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</si>
  <si>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</si>
  <si>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</si>
  <si>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</si>
  <si>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</si>
  <si>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</si>
  <si>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</si>
  <si>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</si>
  <si>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</si>
  <si>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</si>
  <si>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</si>
  <si>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</si>
  <si>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</si>
  <si>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</si>
  <si>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</si>
  <si>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</si>
  <si>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</si>
  <si>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</si>
  <si>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</si>
  <si>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</si>
  <si>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</si>
  <si>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</si>
  <si>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</si>
  <si>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</si>
  <si>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</si>
  <si>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</si>
  <si>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</si>
  <si>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</si>
  <si>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</si>
  <si>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</si>
  <si>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</si>
  <si>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</si>
  <si>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</si>
  <si>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</si>
  <si>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</si>
  <si>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</si>
  <si>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</si>
  <si>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</si>
  <si>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</si>
  <si>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</si>
  <si>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</si>
  <si>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</si>
  <si>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</si>
  <si>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</si>
  <si>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</si>
  <si>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</si>
  <si>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</si>
  <si>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</si>
  <si>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</si>
  <si>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</si>
  <si>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</si>
  <si>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</si>
  <si>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</si>
  <si>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</si>
  <si>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</si>
  <si>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</si>
  <si>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</si>
  <si>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</si>
  <si>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</si>
  <si>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</si>
  <si>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</si>
  <si>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</si>
  <si>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</si>
  <si>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</si>
  <si>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</si>
  <si>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</si>
  <si>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</si>
  <si>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</si>
  <si>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</si>
  <si>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</si>
  <si>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</si>
  <si>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</si>
  <si>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</si>
  <si>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</si>
  <si>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</si>
  <si>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</si>
  <si>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</si>
  <si>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</si>
  <si>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</si>
  <si>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</si>
  <si>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</si>
  <si>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</si>
  <si>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</si>
  <si>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</si>
  <si>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</si>
  <si>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</si>
  <si>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</si>
  <si>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</si>
  <si>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</si>
  <si>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</si>
  <si>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</si>
  <si>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</si>
  <si>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</si>
  <si>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</si>
  <si>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</si>
  <si>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</si>
  <si>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</si>
  <si>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</si>
  <si>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</si>
  <si>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</si>
  <si>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</si>
  <si>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</si>
  <si>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</si>
  <si>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</si>
  <si>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</si>
  <si>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</si>
  <si>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</si>
  <si>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</si>
  <si>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</si>
  <si>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</si>
  <si>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</si>
  <si>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</si>
  <si>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</si>
  <si>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</si>
  <si>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</si>
  <si>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</si>
  <si>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</si>
  <si>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</si>
  <si>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</si>
  <si>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</si>
  <si>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</si>
  <si>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</si>
  <si>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</si>
  <si>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</si>
  <si>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</si>
  <si>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</si>
  <si>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</si>
  <si>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</si>
  <si>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</si>
  <si>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</si>
  <si>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</si>
  <si>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</si>
  <si>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</si>
  <si>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</si>
  <si>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</si>
  <si>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</si>
  <si>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</si>
  <si>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</si>
  <si>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</si>
  <si>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</si>
  <si>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</si>
  <si>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</si>
  <si>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</si>
  <si>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</si>
  <si>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</si>
  <si>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</si>
  <si>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</si>
  <si>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</si>
  <si>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</si>
  <si>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</si>
  <si>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</si>
  <si>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</si>
  <si>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</si>
  <si>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</si>
  <si>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</si>
  <si>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</si>
  <si>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</si>
  <si>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</si>
  <si>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</si>
  <si>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</si>
  <si>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</si>
  <si>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</si>
  <si>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</si>
  <si>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</si>
  <si>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</si>
  <si>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</si>
  <si>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</si>
  <si>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</si>
  <si>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</si>
  <si>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</si>
  <si>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</si>
  <si>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</si>
  <si>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</si>
  <si>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</si>
  <si>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</si>
  <si>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</si>
  <si>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</si>
  <si>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</si>
  <si>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</si>
  <si>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</si>
  <si>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</si>
  <si>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</si>
  <si>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</si>
  <si>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</si>
  <si>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</si>
  <si>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</si>
  <si>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</si>
  <si>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</si>
  <si>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</si>
  <si>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</si>
  <si>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</si>
  <si>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</si>
  <si>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</si>
  <si>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</si>
  <si>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</si>
  <si>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</si>
  <si>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</si>
  <si>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</si>
  <si>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</si>
  <si>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</si>
  <si>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</si>
  <si>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</si>
  <si>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</si>
  <si>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</si>
  <si>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</si>
  <si>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</si>
  <si>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</si>
  <si>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</si>
  <si>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</si>
  <si>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</si>
  <si>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</si>
  <si>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</si>
  <si>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</si>
  <si>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</si>
  <si>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</si>
  <si>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</si>
  <si>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</si>
  <si>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</si>
  <si>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</si>
  <si>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</si>
  <si>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</si>
  <si>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</si>
  <si>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</si>
  <si>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</si>
  <si>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</si>
  <si>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</si>
  <si>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</si>
  <si>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</si>
  <si>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</si>
  <si>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</si>
  <si>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</si>
  <si>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</si>
  <si>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</si>
  <si>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</si>
  <si>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</si>
  <si>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</si>
  <si>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</si>
  <si>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</si>
  <si>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</si>
  <si>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</si>
  <si>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</si>
  <si>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</si>
  <si>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</si>
  <si>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</si>
  <si>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</si>
  <si>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</si>
  <si>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</si>
  <si>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</si>
  <si>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</si>
  <si>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</si>
  <si>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</si>
  <si>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</si>
  <si>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</si>
  <si>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</si>
  <si>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</si>
  <si>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</si>
  <si>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</si>
  <si>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</si>
  <si>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</si>
  <si>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</si>
  <si>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</si>
  <si>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</si>
  <si>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</si>
  <si>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</si>
  <si>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</si>
  <si>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</si>
  <si>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</si>
  <si>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</si>
  <si>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</si>
  <si>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</si>
  <si>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</si>
  <si>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</si>
  <si>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</si>
  <si>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</si>
  <si>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</si>
  <si>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</si>
  <si>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</si>
  <si>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</si>
  <si>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</si>
  <si>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</si>
  <si>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</si>
  <si>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</si>
  <si>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</si>
  <si>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</si>
  <si>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</si>
  <si>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</si>
  <si>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</si>
  <si>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</si>
  <si>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</si>
  <si>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</si>
  <si>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</si>
  <si>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</si>
  <si>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</si>
  <si>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</si>
  <si>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</si>
  <si>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</si>
  <si>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</si>
  <si>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</si>
  <si>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</si>
  <si>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</si>
  <si>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</si>
  <si>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</si>
  <si>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</si>
  <si>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</si>
  <si>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</si>
  <si>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</si>
  <si>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</si>
  <si>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</si>
  <si>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</si>
  <si>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</si>
  <si>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</si>
  <si>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</si>
  <si>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</si>
  <si>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</si>
  <si>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</si>
  <si>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</si>
  <si>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</si>
  <si>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</si>
  <si>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</si>
  <si>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</si>
  <si>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</si>
  <si>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</si>
  <si>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</si>
  <si>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</si>
  <si>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</si>
  <si>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</si>
  <si>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</si>
  <si>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</si>
  <si>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</si>
  <si>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</si>
  <si>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</si>
  <si>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</si>
  <si>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</si>
  <si>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</si>
  <si>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</si>
  <si>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</si>
  <si>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</si>
  <si>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</si>
  <si>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</si>
  <si>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</si>
  <si>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</si>
  <si>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</si>
  <si>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</si>
  <si>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</si>
  <si>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</si>
  <si>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</si>
  <si>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</si>
  <si>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</si>
  <si>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</si>
  <si>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</si>
  <si>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</si>
  <si>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</si>
  <si>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</si>
  <si>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</si>
  <si>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</si>
  <si>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</si>
  <si>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</si>
  <si>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</si>
  <si>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</si>
  <si>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</si>
  <si>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</si>
  <si>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</si>
  <si>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</si>
  <si>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</si>
  <si>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</si>
  <si>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</si>
  <si>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</si>
  <si>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</si>
  <si>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</si>
  <si>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</si>
  <si>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</si>
  <si>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</si>
  <si>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</si>
  <si>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</si>
  <si>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</si>
  <si>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</si>
  <si>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</si>
  <si>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</si>
  <si>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</si>
  <si>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</si>
  <si>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</si>
  <si>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</si>
  <si>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</si>
  <si>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</si>
  <si>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</si>
  <si>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</si>
  <si>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</si>
  <si>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</si>
  <si>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</si>
  <si>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</si>
  <si>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</si>
  <si>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</si>
  <si>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</si>
  <si>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</si>
  <si>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</si>
  <si>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</si>
  <si>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</si>
  <si>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</si>
  <si>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</si>
  <si>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</si>
  <si>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</si>
  <si>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</si>
  <si>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</si>
  <si>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</si>
  <si>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</si>
  <si>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</si>
  <si>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</si>
  <si>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</si>
  <si>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</si>
  <si>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</si>
  <si>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</si>
  <si>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</si>
  <si>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</si>
  <si>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</si>
  <si>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</si>
  <si>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</si>
  <si>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</si>
  <si>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</si>
  <si>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</si>
  <si>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</si>
  <si>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</si>
  <si>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</si>
  <si>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</si>
  <si>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</si>
  <si>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</si>
  <si>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</si>
  <si>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</si>
  <si>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</si>
  <si>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</si>
  <si>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</si>
  <si>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</si>
  <si>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</si>
  <si>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</si>
  <si>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</si>
  <si>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</si>
  <si>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</si>
  <si>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</si>
  <si>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</si>
  <si>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</si>
  <si>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</si>
  <si>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</si>
  <si>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</si>
  <si>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</si>
  <si>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</si>
  <si>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</si>
  <si>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</si>
  <si>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</si>
  <si>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</si>
  <si>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</si>
  <si>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</si>
  <si>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</si>
  <si>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</si>
  <si>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</si>
  <si>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</si>
  <si>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</si>
  <si>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</si>
  <si>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</si>
  <si>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</si>
  <si>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</si>
  <si>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</si>
  <si>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</si>
  <si>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</si>
  <si>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</si>
  <si>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</si>
  <si>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</si>
  <si>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</si>
  <si>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</si>
  <si>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</si>
  <si>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</si>
  <si>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</si>
  <si>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</si>
  <si>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</si>
  <si>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</si>
  <si>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</si>
  <si>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</si>
  <si>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</si>
  <si>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</si>
  <si>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</si>
  <si>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</si>
  <si>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</si>
  <si>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</si>
  <si>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</si>
  <si>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</si>
  <si>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</si>
  <si>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</si>
  <si>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</si>
  <si>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</si>
  <si>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</si>
  <si>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</si>
  <si>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</si>
  <si>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</si>
  <si>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</si>
  <si>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</si>
  <si>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</si>
  <si>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</si>
  <si>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</si>
  <si>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</si>
  <si>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</si>
  <si>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</si>
  <si>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</si>
  <si>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</si>
  <si>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</si>
  <si>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</si>
  <si>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</si>
  <si>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</si>
  <si>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</si>
  <si>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</si>
  <si>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</si>
  <si>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</si>
  <si>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</si>
  <si>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</si>
  <si>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</si>
  <si>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</si>
  <si>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</si>
  <si>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</si>
  <si>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</si>
  <si>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</si>
  <si>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</si>
  <si>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</si>
  <si>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</si>
  <si>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</si>
  <si>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</si>
  <si>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</si>
  <si>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</si>
  <si>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</si>
  <si>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</si>
  <si>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</si>
  <si>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</si>
  <si>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</si>
  <si>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</si>
  <si>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</si>
  <si>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</si>
  <si>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</si>
  <si>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</si>
  <si>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</si>
  <si>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</si>
  <si>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</si>
  <si>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</si>
  <si>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</si>
  <si>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</si>
  <si>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</si>
  <si>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</si>
  <si>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</si>
  <si>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</si>
  <si>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</si>
  <si>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</si>
  <si>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</si>
  <si>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</si>
  <si>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</si>
  <si>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</si>
  <si>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</si>
  <si>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</si>
  <si>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</si>
  <si>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</si>
  <si>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</si>
  <si>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</si>
  <si>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</si>
  <si>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</si>
  <si>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</si>
  <si>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</si>
  <si>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</si>
  <si>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</si>
  <si>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</si>
  <si>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</si>
  <si>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</si>
  <si>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</si>
  <si>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</si>
  <si>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</si>
  <si>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</si>
  <si>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</si>
  <si>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</si>
  <si>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</si>
  <si>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</si>
  <si>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</si>
  <si>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</si>
  <si>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</si>
  <si>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</si>
  <si>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</si>
  <si>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</si>
  <si>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</si>
  <si>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</si>
  <si>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</si>
  <si>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</si>
  <si>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</si>
  <si>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</si>
  <si>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</si>
  <si>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</si>
  <si>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</si>
  <si>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</si>
  <si>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</si>
  <si>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</si>
  <si>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</si>
  <si>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</si>
  <si>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</si>
  <si>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</si>
  <si>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</si>
  <si>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</si>
  <si>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</si>
  <si>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</si>
  <si>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</si>
  <si>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</si>
  <si>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</si>
  <si>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</si>
  <si>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</si>
  <si>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</si>
  <si>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</si>
  <si>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</si>
  <si>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</si>
  <si>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</si>
  <si>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</si>
  <si>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</si>
  <si>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</si>
  <si>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</si>
  <si>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</si>
  <si>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</si>
  <si>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</si>
  <si>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</si>
  <si>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</si>
  <si>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</si>
  <si>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</si>
  <si>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</si>
  <si>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</si>
  <si>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</si>
  <si>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</si>
  <si>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</si>
  <si>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</si>
  <si>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</si>
  <si>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</si>
  <si>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</si>
  <si>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</si>
  <si>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</si>
  <si>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</si>
  <si>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</si>
  <si>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</si>
  <si>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</si>
  <si>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</si>
  <si>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</si>
  <si>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</si>
  <si>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</si>
  <si>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</si>
  <si>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</si>
  <si>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</si>
  <si>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</si>
  <si>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</si>
  <si>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</si>
  <si>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</si>
  <si>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</si>
  <si>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</si>
  <si>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</si>
  <si>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</si>
  <si>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</si>
  <si>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</si>
  <si>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</si>
  <si>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</si>
  <si>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</si>
  <si>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</si>
  <si>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</si>
  <si>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</si>
  <si>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</si>
  <si>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</si>
  <si>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</si>
  <si>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</si>
  <si>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</si>
  <si>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</si>
  <si>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</si>
  <si>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</si>
  <si>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</si>
  <si>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</si>
  <si>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</si>
  <si>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</si>
  <si>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</si>
  <si>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</si>
  <si>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</si>
  <si>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</si>
  <si>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</si>
  <si>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</si>
  <si>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</si>
  <si>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</si>
  <si>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</si>
  <si>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</si>
  <si>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</si>
  <si>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</si>
  <si>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</si>
  <si>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</si>
  <si>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</si>
  <si>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</si>
  <si>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</si>
  <si>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</si>
  <si>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</si>
  <si>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</si>
  <si>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</si>
  <si>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</si>
  <si>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</si>
  <si>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</si>
  <si>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</si>
  <si>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</si>
  <si>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</si>
  <si>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</si>
  <si>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</si>
  <si>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</si>
  <si>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</si>
  <si>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</si>
  <si>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</si>
  <si>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</si>
  <si>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</si>
  <si>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</si>
  <si>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</si>
  <si>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</si>
  <si>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</si>
  <si>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</si>
  <si>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</si>
  <si>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</si>
  <si>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</si>
  <si>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</si>
  <si>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</si>
  <si>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</si>
  <si>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</si>
  <si>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</si>
  <si>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</si>
  <si>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</si>
  <si>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</si>
  <si>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</si>
  <si>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</si>
  <si>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</si>
  <si>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</si>
  <si>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</si>
  <si>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</si>
  <si>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</si>
  <si>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</si>
  <si>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</si>
  <si>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</si>
  <si>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</si>
  <si>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</si>
  <si>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</si>
  <si>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</si>
  <si>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</si>
  <si>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</si>
  <si>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</si>
  <si>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</si>
  <si>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</si>
  <si>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</si>
  <si>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</si>
  <si>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</si>
  <si>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</si>
  <si>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</si>
  <si>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</si>
  <si>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</si>
  <si>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</si>
  <si>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</si>
  <si>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</si>
  <si>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</si>
  <si>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</si>
  <si>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</si>
  <si>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</si>
  <si>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</si>
  <si>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</si>
  <si>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</si>
  <si>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</si>
  <si>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</si>
  <si>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</si>
  <si>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</si>
  <si>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</si>
  <si>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</si>
  <si>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</si>
  <si>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</si>
  <si>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</si>
  <si>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</si>
  <si>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</si>
  <si>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</si>
  <si>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</si>
  <si>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</si>
  <si>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</si>
  <si>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</si>
  <si>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</si>
  <si>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</si>
  <si>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</si>
  <si>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</si>
  <si>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</si>
  <si>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</si>
  <si>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</si>
  <si>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</si>
  <si>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</si>
  <si>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</si>
  <si>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</si>
  <si>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</si>
  <si>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</si>
  <si>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</si>
  <si>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</si>
  <si>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</si>
  <si>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</si>
  <si>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</si>
  <si>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</si>
  <si>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</si>
  <si>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</si>
  <si>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</si>
  <si>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</si>
  <si>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</si>
  <si>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</si>
  <si>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</si>
  <si>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</si>
  <si>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</si>
  <si>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</si>
  <si>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</si>
  <si>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</si>
  <si>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</si>
  <si>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</si>
  <si>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</si>
  <si>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</si>
  <si>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</si>
  <si>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</si>
  <si>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</si>
  <si>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</si>
  <si>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</si>
  <si>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</si>
  <si>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</si>
  <si>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</si>
  <si>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</si>
  <si>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</si>
  <si>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</si>
  <si>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</si>
  <si>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</si>
  <si>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</si>
  <si>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</si>
  <si>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</si>
  <si>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</si>
  <si>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</si>
  <si>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</si>
  <si>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</si>
  <si>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</si>
  <si>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</si>
  <si>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</si>
  <si>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</si>
  <si>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</si>
  <si>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</si>
  <si>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</si>
  <si>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</si>
  <si>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</si>
  <si>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</si>
  <si>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</si>
  <si>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</si>
  <si>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</si>
  <si>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</si>
  <si>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</si>
  <si>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</si>
  <si>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</si>
  <si>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</si>
  <si>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</si>
  <si>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</si>
  <si>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</si>
  <si>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</si>
  <si>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</si>
  <si>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</si>
  <si>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</si>
  <si>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</si>
  <si>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</si>
  <si>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</si>
  <si>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</si>
  <si>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</si>
  <si>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</si>
  <si>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</si>
  <si>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</si>
  <si>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</si>
  <si>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</si>
  <si>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</si>
  <si>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</si>
  <si>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</si>
  <si>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</si>
  <si>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</si>
  <si>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</si>
  <si>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</si>
  <si>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</si>
  <si>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</si>
  <si>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</si>
  <si>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</si>
  <si>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</si>
  <si>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</si>
  <si>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</si>
  <si>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</si>
  <si>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</si>
  <si>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</si>
  <si>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</si>
  <si>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</si>
  <si>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</si>
  <si>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</si>
  <si>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</si>
  <si>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</si>
  <si>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</si>
  <si>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</si>
  <si>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</si>
  <si>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</si>
  <si>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</si>
  <si>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</si>
  <si>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</si>
  <si>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</si>
  <si>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</si>
  <si>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</si>
  <si>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</si>
  <si>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</si>
  <si>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</si>
  <si>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</si>
  <si>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</si>
  <si>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</si>
  <si>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</si>
  <si>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</si>
  <si>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</si>
  <si>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</si>
  <si>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</si>
  <si>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</si>
  <si>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</si>
  <si>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</si>
  <si>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</si>
  <si>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</si>
  <si>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</si>
  <si>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</si>
  <si>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</si>
  <si>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</si>
  <si>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</si>
  <si>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</si>
  <si>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</si>
  <si>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</si>
  <si>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</si>
  <si>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</si>
  <si>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</si>
  <si>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</si>
  <si>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</si>
  <si>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</si>
  <si>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</si>
  <si>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</si>
  <si>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</si>
  <si>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</si>
  <si>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</si>
  <si>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</si>
  <si>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</si>
  <si>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</si>
  <si>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</si>
  <si>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</si>
  <si>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</si>
  <si>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</si>
  <si>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</si>
  <si>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</si>
  <si>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</si>
  <si>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</si>
  <si>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</si>
  <si>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</si>
  <si>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</si>
  <si>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</si>
  <si>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</si>
  <si>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</si>
  <si>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</si>
  <si>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</si>
  <si>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</si>
  <si>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</si>
  <si>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</si>
  <si>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</si>
  <si>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</si>
  <si>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</si>
  <si>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</si>
  <si>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</si>
  <si>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</si>
  <si>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</si>
  <si>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</si>
  <si>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</si>
  <si>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</si>
  <si>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</si>
  <si>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</si>
  <si>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</si>
  <si>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</si>
  <si>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</si>
  <si>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</si>
  <si>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</si>
  <si>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</si>
  <si>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</si>
  <si>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</si>
  <si>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</si>
  <si>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</si>
  <si>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</si>
  <si>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</si>
  <si>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</si>
  <si>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</si>
  <si>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</si>
  <si>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</si>
  <si>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</si>
  <si>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</si>
  <si>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</si>
  <si>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</si>
  <si>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</si>
  <si>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</si>
  <si>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</si>
  <si>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</si>
  <si>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</si>
  <si>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</si>
  <si>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</si>
  <si>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</si>
  <si>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</si>
  <si>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</si>
  <si>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</si>
  <si>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</si>
  <si>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</si>
  <si>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</si>
  <si>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</si>
  <si>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</si>
  <si>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</si>
  <si>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</si>
  <si>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</si>
  <si>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</si>
  <si>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</si>
  <si>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</si>
  <si>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</si>
  <si>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</si>
  <si>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</si>
  <si>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</si>
  <si>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</si>
  <si>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</si>
  <si>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</si>
  <si>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</si>
  <si>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</si>
  <si>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</si>
  <si>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</si>
  <si>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</si>
  <si>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</si>
  <si>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</si>
  <si>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</si>
  <si>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</si>
  <si>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</si>
  <si>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</si>
  <si>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</si>
  <si>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</si>
  <si>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</si>
  <si>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</si>
  <si>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</si>
  <si>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</si>
  <si>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</si>
  <si>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</si>
  <si>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</si>
  <si>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</si>
  <si>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</si>
  <si>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</si>
  <si>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</si>
  <si>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</si>
  <si>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</si>
  <si>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</si>
  <si>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</si>
  <si>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</si>
  <si>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</si>
  <si>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</si>
  <si>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</si>
  <si>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</si>
  <si>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</si>
  <si>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</si>
  <si>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</si>
  <si>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</si>
  <si>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</si>
  <si>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</si>
  <si>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</si>
  <si>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</si>
  <si>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</si>
  <si>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</si>
  <si>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</si>
  <si>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</si>
  <si>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</si>
  <si>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</si>
  <si>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</si>
  <si>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</si>
  <si>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</si>
  <si>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</si>
  <si>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</si>
  <si>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</si>
  <si>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</si>
  <si>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</si>
  <si>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</si>
  <si>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</si>
  <si>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</si>
  <si>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</si>
  <si>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</si>
  <si>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</si>
  <si>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</si>
  <si>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</si>
  <si>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</si>
  <si>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</si>
  <si>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</si>
  <si>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</si>
  <si>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</si>
  <si>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</si>
  <si>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</si>
  <si>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</si>
  <si>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</si>
  <si>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</si>
  <si>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</si>
  <si>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</si>
  <si>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</si>
  <si>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</si>
  <si>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</si>
  <si>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</si>
  <si>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</si>
  <si>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</si>
  <si>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</si>
  <si>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</si>
  <si>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</si>
  <si>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</si>
  <si>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</si>
  <si>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</si>
  <si>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</si>
  <si>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</si>
  <si>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</si>
  <si>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</si>
  <si>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</si>
  <si>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</si>
  <si>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</si>
  <si>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</si>
  <si>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</si>
  <si>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</si>
  <si>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</si>
  <si>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</si>
  <si>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</si>
  <si>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</si>
  <si>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</si>
  <si>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</si>
  <si>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</si>
  <si>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</si>
  <si>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</si>
  <si>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</si>
  <si>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</si>
  <si>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</si>
  <si>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</si>
  <si>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</si>
  <si>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</si>
  <si>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</si>
  <si>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</si>
  <si>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</si>
  <si>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</si>
  <si>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</si>
  <si>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</si>
  <si>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</si>
  <si>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</si>
  <si>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</si>
  <si>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</si>
  <si>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</si>
  <si>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</si>
  <si>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</si>
  <si>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</si>
  <si>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</si>
  <si>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</si>
  <si>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</si>
  <si>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</si>
  <si>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</si>
  <si>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</si>
  <si>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</si>
  <si>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</si>
  <si>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</si>
  <si>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</si>
  <si>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</si>
  <si>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</si>
  <si>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</si>
  <si>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</si>
  <si>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</si>
  <si>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</si>
  <si>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</si>
  <si>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</si>
  <si>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</si>
  <si>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</si>
  <si>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</si>
  <si>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</si>
  <si>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</si>
  <si>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</si>
  <si>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</si>
  <si>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</si>
  <si>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</si>
  <si>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</si>
  <si>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</si>
  <si>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</si>
  <si>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</si>
  <si>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</si>
  <si>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</si>
  <si>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</si>
  <si>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</si>
  <si>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</si>
  <si>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</si>
  <si>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</si>
  <si>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</si>
  <si>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</si>
  <si>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</si>
  <si>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</si>
  <si>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</si>
  <si>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</si>
  <si>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</si>
  <si>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</si>
  <si>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</si>
  <si>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</si>
  <si>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</si>
  <si>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</si>
  <si>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</si>
  <si>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</si>
  <si>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</si>
  <si>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</si>
  <si>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</si>
  <si>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</si>
  <si>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</si>
  <si>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</si>
  <si>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</si>
  <si>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</si>
  <si>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</si>
  <si>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</si>
  <si>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</si>
  <si>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</si>
  <si>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</si>
  <si>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</si>
  <si>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</si>
  <si>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</si>
  <si>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</si>
  <si>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</si>
  <si>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</si>
  <si>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</si>
  <si>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</si>
  <si>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</si>
  <si>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</si>
  <si>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</si>
  <si>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</si>
  <si>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</si>
  <si>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</si>
  <si>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</si>
  <si>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</si>
  <si>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</si>
  <si>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</si>
  <si>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</si>
  <si>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</si>
  <si>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</si>
  <si>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</si>
  <si>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</si>
  <si>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</si>
  <si>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</si>
  <si>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</si>
  <si>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</si>
  <si>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</si>
  <si>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</si>
  <si>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</si>
  <si>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</si>
  <si>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</si>
  <si>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</si>
  <si>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</si>
  <si>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</si>
  <si>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</si>
  <si>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</si>
  <si>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</si>
  <si>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</si>
  <si>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</si>
  <si>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</si>
  <si>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</si>
  <si>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</si>
  <si>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</si>
  <si>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</si>
  <si>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</si>
  <si>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</si>
  <si>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</si>
  <si>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</si>
  <si>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</si>
  <si>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</si>
  <si>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</si>
  <si>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</si>
  <si>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</si>
  <si>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</si>
  <si>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</si>
  <si>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</si>
  <si>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</si>
  <si>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</si>
  <si>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</si>
  <si>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</si>
  <si>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</si>
  <si>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</si>
  <si>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</si>
  <si>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</si>
  <si>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</si>
  <si>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</si>
  <si>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</si>
  <si>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</si>
  <si>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</si>
  <si>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</si>
  <si>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</si>
  <si>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</si>
  <si>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</si>
  <si>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</si>
  <si>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</si>
  <si>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</si>
  <si>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</si>
  <si>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</si>
  <si>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</si>
  <si>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</si>
  <si>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</si>
  <si>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</si>
  <si>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</si>
  <si>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</si>
  <si>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</si>
  <si>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</si>
  <si>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</si>
  <si>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</si>
  <si>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</si>
  <si>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</si>
  <si>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</si>
  <si>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</si>
  <si>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</si>
  <si>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</si>
  <si>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</si>
  <si>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</si>
  <si>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</si>
  <si>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</si>
  <si>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</si>
  <si>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</si>
  <si>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</si>
  <si>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</si>
  <si>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</si>
  <si>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</si>
  <si>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</si>
  <si>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</si>
  <si>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</si>
  <si>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</si>
  <si>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</si>
  <si>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</si>
  <si>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</si>
  <si>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</si>
  <si>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</si>
  <si>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</si>
  <si>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</si>
  <si>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</si>
  <si>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</si>
  <si>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</si>
  <si>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</si>
  <si>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</si>
  <si>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</si>
  <si>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</si>
  <si>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</si>
  <si>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</si>
  <si>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</si>
  <si>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</si>
  <si>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</si>
  <si>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</si>
  <si>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</si>
  <si>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</si>
  <si>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</si>
  <si>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</si>
  <si>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</si>
  <si>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</si>
  <si>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</si>
  <si>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</si>
  <si>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</si>
  <si>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</si>
  <si>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</si>
  <si>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</si>
  <si>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</si>
  <si>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</si>
  <si>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</si>
  <si>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</si>
  <si>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</si>
  <si>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</si>
  <si>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</si>
  <si>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</si>
  <si>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</si>
  <si>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</si>
  <si>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</si>
  <si>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</si>
  <si>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</si>
  <si>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</si>
  <si>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</si>
  <si>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</si>
  <si>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</si>
  <si>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</si>
  <si>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</si>
  <si>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</si>
  <si>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</si>
  <si>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</si>
  <si>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</si>
  <si>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</si>
  <si>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</si>
  <si>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</si>
  <si>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</si>
  <si>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</si>
  <si>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</si>
  <si>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</si>
  <si>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</si>
  <si>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</si>
  <si>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</si>
  <si>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</si>
  <si>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</si>
  <si>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</si>
  <si>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</si>
  <si>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</si>
  <si>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</si>
  <si>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</si>
  <si>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</si>
  <si>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</si>
  <si>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</si>
  <si>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</si>
  <si>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</si>
  <si>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</si>
  <si>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</si>
  <si>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</si>
  <si>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</si>
  <si>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</si>
  <si>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</si>
  <si>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</si>
  <si>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</si>
  <si>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</si>
  <si>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</si>
  <si>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</si>
  <si>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</si>
  <si>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</si>
  <si>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</si>
  <si>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</si>
  <si>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</si>
  <si>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</si>
  <si>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</si>
  <si>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</si>
  <si>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</si>
  <si>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</si>
  <si>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</si>
  <si>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</si>
  <si>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</si>
  <si>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</si>
  <si>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</si>
  <si>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</si>
  <si>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</si>
  <si>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</si>
  <si>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</si>
  <si>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</si>
  <si>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</si>
  <si>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</si>
  <si>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</si>
  <si>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</si>
  <si>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</si>
  <si>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</si>
  <si>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</si>
  <si>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</si>
  <si>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</si>
  <si>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</si>
  <si>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</si>
  <si>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</si>
  <si>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</si>
  <si>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</si>
  <si>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</si>
  <si>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</si>
  <si>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</si>
  <si>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</si>
  <si>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</si>
  <si>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</si>
  <si>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</si>
  <si>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</si>
  <si>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</si>
  <si>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</si>
  <si>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</si>
  <si>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</si>
  <si>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</si>
  <si>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</si>
  <si>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</si>
  <si>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</si>
  <si>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</si>
  <si>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</si>
  <si>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</si>
  <si>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</si>
  <si>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</si>
  <si>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</si>
  <si>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</si>
  <si>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</si>
  <si>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</si>
  <si>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</si>
  <si>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</si>
  <si>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</si>
  <si>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</si>
  <si>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</si>
  <si>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</si>
  <si>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</si>
  <si>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</si>
  <si>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</si>
  <si>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</si>
  <si>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</si>
  <si>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</si>
  <si>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</si>
  <si>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</si>
  <si>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</si>
  <si>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</si>
  <si>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</si>
  <si>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</si>
  <si>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</si>
  <si>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</si>
  <si>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</si>
  <si>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</si>
  <si>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</si>
  <si>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</si>
  <si>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</si>
  <si>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</si>
  <si>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</si>
  <si>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</si>
  <si>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</si>
  <si>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</si>
  <si>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</si>
  <si>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</si>
  <si>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</si>
  <si>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</si>
  <si>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</si>
  <si>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</si>
  <si>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</si>
  <si>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</si>
  <si>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</si>
  <si>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</si>
  <si>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</si>
  <si>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</si>
  <si>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</si>
  <si>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</si>
  <si>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</si>
  <si>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</si>
  <si>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</si>
  <si>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</si>
  <si>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</si>
  <si>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</si>
  <si>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</si>
  <si>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</si>
  <si>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</si>
  <si>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</si>
  <si>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</si>
  <si>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</si>
  <si>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</si>
  <si>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</si>
  <si>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</si>
  <si>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</si>
  <si>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</si>
  <si>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</si>
  <si>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</si>
  <si>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</si>
  <si>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</si>
  <si>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</si>
  <si>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</si>
  <si>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</si>
  <si>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</si>
  <si>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</si>
  <si>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</si>
  <si>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</si>
  <si>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</si>
  <si>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</si>
  <si>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</si>
  <si>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</si>
  <si>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</si>
  <si>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</si>
  <si>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</si>
  <si>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</si>
  <si>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</si>
  <si>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</si>
  <si>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</si>
  <si>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</si>
  <si>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</si>
  <si>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</si>
  <si>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</si>
  <si>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</si>
  <si>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</si>
  <si>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</si>
  <si>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</si>
  <si>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</si>
  <si>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</si>
  <si>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</si>
  <si>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</si>
  <si>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</si>
  <si>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</si>
  <si>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</si>
  <si>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</si>
  <si>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</si>
  <si>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</si>
  <si>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</si>
  <si>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</si>
  <si>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</si>
  <si>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</si>
  <si>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</si>
  <si>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</si>
  <si>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</si>
  <si>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</si>
  <si>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</si>
  <si>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</si>
  <si>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</si>
  <si>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</si>
  <si>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</si>
  <si>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</si>
  <si>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</si>
  <si>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</si>
  <si>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</si>
  <si>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</si>
  <si>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</si>
  <si>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</si>
  <si>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</si>
  <si>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</si>
  <si>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</si>
  <si>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</si>
  <si>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</si>
  <si>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</si>
  <si>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</si>
  <si>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</si>
  <si>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</si>
  <si>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</si>
  <si>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</si>
  <si>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</si>
  <si>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</si>
  <si>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</si>
  <si>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</si>
  <si>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</si>
  <si>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</si>
  <si>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</si>
  <si>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</si>
  <si>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</si>
  <si>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</si>
  <si>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</si>
  <si>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</si>
  <si>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</si>
  <si>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</si>
  <si>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</si>
  <si>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</si>
  <si>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</si>
  <si>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</si>
  <si>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</si>
  <si>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</si>
  <si>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</si>
  <si>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</si>
  <si>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</si>
  <si>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</si>
  <si>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</si>
  <si>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</si>
  <si>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</si>
  <si>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</si>
  <si>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</si>
  <si>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</si>
  <si>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</si>
  <si>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</si>
  <si>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</si>
  <si>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</si>
  <si>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</si>
  <si>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</si>
  <si>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</si>
  <si>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</si>
  <si>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</si>
  <si>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</si>
  <si>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</si>
  <si>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</si>
  <si>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</si>
  <si>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</si>
  <si>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</si>
  <si>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</si>
  <si>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</si>
  <si>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</si>
  <si>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</si>
  <si>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</si>
  <si>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</si>
  <si>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</si>
  <si>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</si>
  <si>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</si>
  <si>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</si>
  <si>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</si>
  <si>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</si>
  <si>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</si>
  <si>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</si>
  <si>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</si>
  <si>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</si>
  <si>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</si>
  <si>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</si>
  <si>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</si>
  <si>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</si>
  <si>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</si>
  <si>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</si>
  <si>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</si>
  <si>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</si>
  <si>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</si>
  <si>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</si>
  <si>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</si>
  <si>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</si>
  <si>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</si>
  <si>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</si>
  <si>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</si>
  <si>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</si>
  <si>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</si>
  <si>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</si>
  <si>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</si>
  <si>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</si>
  <si>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</si>
  <si>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</si>
  <si>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</si>
  <si>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</si>
  <si>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</si>
  <si>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</si>
  <si>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</si>
  <si>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</si>
  <si>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</si>
  <si>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</si>
  <si>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</si>
  <si>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</si>
  <si>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</si>
  <si>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</si>
  <si>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</si>
  <si>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</si>
  <si>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</si>
  <si>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</si>
  <si>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</si>
  <si>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</si>
  <si>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</si>
  <si>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</si>
  <si>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</si>
  <si>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</si>
  <si>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</si>
  <si>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</si>
  <si>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</si>
  <si>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</si>
  <si>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</si>
  <si>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</si>
  <si>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</si>
  <si>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</si>
  <si>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</si>
  <si>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</si>
  <si>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</si>
  <si>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</si>
  <si>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</si>
  <si>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</si>
  <si>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</si>
  <si>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</si>
  <si>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</si>
  <si>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</si>
  <si>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</si>
  <si>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</si>
  <si>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</si>
  <si>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</si>
  <si>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</si>
  <si>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</si>
  <si>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</si>
  <si>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</si>
  <si>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</si>
  <si>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</si>
  <si>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</si>
  <si>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</si>
  <si>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</si>
  <si>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</si>
  <si>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</si>
  <si>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</si>
  <si>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</si>
  <si>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</si>
  <si>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</si>
  <si>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</si>
  <si>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</si>
  <si>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</si>
  <si>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</si>
  <si>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</si>
  <si>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</si>
  <si>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</si>
  <si>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</si>
  <si>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</si>
  <si>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</si>
  <si>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</si>
  <si>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</si>
  <si>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</si>
  <si>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</si>
  <si>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</si>
  <si>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</si>
  <si>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</si>
  <si>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</si>
  <si>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</si>
  <si>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</si>
  <si>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</si>
  <si>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</si>
  <si>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</si>
  <si>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</si>
  <si>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</si>
  <si>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</si>
  <si>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</si>
  <si>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</si>
  <si>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</si>
  <si>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</si>
  <si>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</si>
  <si>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</si>
  <si>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</si>
  <si>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</si>
  <si>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</si>
  <si>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</si>
  <si>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</si>
  <si>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</si>
  <si>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</si>
  <si>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</si>
  <si>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</si>
  <si>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</si>
  <si>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</si>
  <si>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</si>
  <si>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</si>
  <si>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</si>
  <si>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</si>
  <si>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</si>
  <si>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</si>
  <si>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</si>
  <si>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</si>
  <si>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</si>
  <si>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</si>
  <si>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</si>
  <si>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</si>
  <si>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</si>
  <si>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</si>
  <si>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</si>
  <si>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</si>
  <si>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</si>
  <si>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</si>
  <si>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</si>
  <si>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</si>
  <si>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</si>
  <si>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</si>
  <si>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</si>
  <si>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</si>
  <si>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</si>
  <si>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</si>
  <si>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</si>
  <si>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</si>
  <si>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</si>
  <si>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</si>
  <si>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</si>
  <si>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</si>
  <si>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</si>
  <si>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</si>
  <si>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</si>
  <si>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</si>
  <si>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</si>
  <si>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</si>
  <si>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</si>
  <si>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</si>
  <si>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</si>
  <si>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</si>
  <si>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</si>
  <si>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</si>
  <si>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</si>
  <si>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</si>
  <si>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</si>
  <si>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</si>
  <si>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</si>
  <si>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</si>
  <si>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</si>
  <si>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</si>
  <si>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</si>
  <si>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</si>
  <si>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</si>
  <si>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</si>
  <si>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</si>
  <si>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</si>
  <si>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</si>
  <si>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</si>
  <si>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</si>
  <si>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</si>
  <si>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</si>
  <si>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</si>
  <si>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</si>
  <si>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</si>
  <si>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</si>
  <si>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</si>
  <si>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</si>
  <si>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</si>
  <si>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</si>
  <si>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</si>
  <si>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</si>
  <si>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</si>
  <si>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</si>
  <si>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</si>
  <si>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</si>
  <si>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</si>
  <si>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</si>
  <si>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</si>
  <si>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</si>
  <si>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</si>
  <si>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</si>
  <si>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</si>
  <si>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</si>
  <si>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</si>
  <si>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</si>
  <si>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</si>
  <si>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</si>
  <si>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</si>
  <si>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</si>
  <si>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</si>
  <si>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</si>
  <si>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</si>
  <si>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</si>
  <si>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</si>
  <si>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</si>
  <si>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</si>
  <si>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</si>
  <si>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</si>
  <si>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</si>
  <si>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</si>
  <si>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</si>
  <si>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</si>
  <si>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</si>
  <si>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</si>
  <si>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</si>
  <si>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</si>
  <si>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</si>
  <si>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</si>
  <si>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</si>
  <si>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</si>
  <si>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</si>
  <si>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</si>
  <si>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</si>
  <si>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</si>
  <si>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</si>
  <si>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</si>
  <si>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</si>
  <si>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</si>
  <si>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</si>
  <si>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</si>
  <si>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</si>
  <si>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</si>
  <si>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</si>
  <si>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</si>
  <si>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</si>
  <si>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</si>
  <si>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</si>
  <si>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</si>
  <si>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</si>
  <si>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</si>
  <si>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</si>
  <si>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</si>
  <si>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</si>
  <si>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</si>
  <si>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</si>
  <si>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</si>
  <si>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</si>
  <si>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</si>
  <si>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</si>
  <si>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</si>
  <si>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</si>
  <si>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</si>
  <si>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</si>
  <si>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</si>
  <si>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</si>
  <si>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</si>
  <si>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</si>
  <si>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</si>
  <si>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</si>
  <si>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</si>
  <si>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</si>
  <si>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</si>
  <si>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</si>
  <si>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</si>
  <si>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</si>
  <si>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</si>
  <si>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</si>
  <si>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</si>
  <si>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</si>
  <si>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</si>
  <si>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</si>
  <si>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</si>
  <si>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</si>
  <si>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</si>
  <si>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</si>
  <si>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</si>
  <si>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</si>
  <si>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</si>
  <si>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</si>
  <si>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</si>
  <si>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</si>
  <si>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</si>
  <si>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</si>
  <si>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</si>
  <si>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</si>
  <si>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</si>
  <si>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</si>
  <si>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</si>
  <si>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</si>
  <si>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</si>
  <si>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</si>
  <si>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</si>
  <si>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</si>
  <si>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</si>
  <si>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</si>
  <si>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</si>
  <si>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</si>
  <si>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</si>
  <si>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</si>
  <si>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</si>
  <si>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</si>
  <si>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</si>
  <si>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</si>
  <si>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</si>
  <si>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</si>
  <si>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</si>
  <si>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</si>
  <si>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</si>
  <si>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</si>
  <si>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</si>
  <si>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</si>
  <si>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</si>
  <si>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</si>
  <si>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</si>
  <si>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</si>
  <si>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</si>
  <si>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</si>
  <si>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</si>
  <si>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</si>
  <si>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</si>
  <si>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</si>
  <si>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</si>
  <si>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</si>
  <si>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</si>
  <si>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</si>
  <si>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</si>
  <si>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</si>
  <si>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</si>
  <si>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</si>
  <si>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</si>
  <si>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</si>
  <si>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</si>
  <si>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</si>
  <si>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</si>
  <si>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</si>
  <si>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</si>
  <si>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</si>
  <si>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</si>
  <si>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</si>
  <si>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</si>
  <si>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</si>
  <si>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</si>
  <si>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</si>
  <si>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</si>
  <si>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</si>
  <si>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</si>
  <si>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</si>
  <si>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</si>
  <si>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</si>
  <si>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</si>
  <si>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</si>
  <si>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</si>
  <si>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</si>
  <si>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</si>
  <si>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</si>
  <si>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</si>
  <si>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</si>
  <si>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</si>
  <si>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</si>
  <si>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</si>
  <si>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</si>
  <si>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</si>
  <si>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</si>
  <si>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</si>
  <si>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</si>
  <si>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</si>
  <si>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</si>
  <si>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</si>
  <si>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</si>
  <si>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</si>
  <si>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</si>
  <si>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</si>
  <si>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</si>
  <si>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</si>
  <si>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</si>
  <si>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</si>
  <si>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</si>
  <si>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</si>
  <si>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</si>
  <si>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</si>
  <si>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</si>
  <si>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</si>
  <si>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</si>
  <si>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</si>
  <si>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</si>
  <si>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</si>
  <si>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</si>
  <si>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</si>
  <si>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</si>
  <si>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</si>
  <si>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</si>
  <si>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</si>
  <si>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</si>
  <si>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</si>
  <si>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</si>
  <si>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</si>
  <si>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</si>
  <si>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</si>
  <si>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</si>
  <si>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</si>
  <si>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</si>
  <si>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</si>
  <si>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</si>
  <si>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</si>
  <si>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</si>
  <si>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</si>
  <si>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</si>
  <si>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</si>
  <si>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</si>
  <si>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</si>
  <si>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</si>
  <si>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</si>
  <si>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</si>
  <si>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</si>
  <si>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</si>
  <si>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</si>
  <si>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</si>
  <si>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</si>
  <si>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</si>
  <si>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</si>
  <si>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</si>
  <si>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</si>
  <si>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</si>
  <si>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</si>
  <si>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</si>
  <si>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</si>
  <si>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</si>
  <si>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</si>
  <si>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</si>
  <si>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</si>
  <si>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</si>
  <si>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</si>
  <si>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</si>
  <si>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</si>
  <si>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</si>
  <si>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</si>
  <si>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</si>
  <si>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</si>
  <si>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</si>
  <si>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</si>
  <si>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</si>
  <si>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</si>
  <si>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</si>
  <si>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</si>
  <si>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</si>
  <si>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</si>
  <si>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</si>
  <si>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</si>
  <si>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</si>
  <si>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</si>
  <si>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</si>
  <si>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</si>
  <si>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</si>
  <si>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</si>
  <si>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</si>
  <si>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</si>
  <si>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</si>
  <si>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</si>
  <si>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</si>
  <si>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</si>
  <si>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</si>
  <si>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</si>
  <si>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</si>
  <si>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</si>
  <si>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</si>
  <si>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</si>
  <si>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</si>
  <si>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</si>
  <si>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</si>
  <si>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</si>
  <si>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</si>
  <si>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</si>
  <si>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</si>
  <si>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</si>
  <si>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</si>
  <si>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</si>
  <si>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</si>
  <si>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</si>
  <si>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</si>
  <si>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</si>
  <si>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</si>
  <si>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</si>
  <si>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</si>
  <si>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</si>
  <si>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</si>
  <si>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</si>
  <si>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</si>
  <si>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</si>
  <si>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</si>
  <si>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</si>
  <si>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</si>
  <si>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</si>
  <si>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</si>
  <si>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</si>
  <si>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</si>
  <si>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</si>
  <si>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</si>
  <si>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</si>
  <si>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</si>
  <si>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</si>
  <si>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</si>
  <si>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</si>
  <si>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</si>
  <si>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</si>
  <si>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</si>
  <si>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</si>
  <si>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</si>
  <si>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</si>
  <si>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</si>
  <si>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</si>
  <si>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</si>
  <si>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</si>
  <si>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</si>
  <si>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</si>
  <si>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</si>
  <si>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</si>
  <si>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</si>
  <si>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</si>
  <si>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</si>
  <si>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</si>
  <si>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</si>
  <si>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</si>
  <si>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</si>
  <si>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</si>
  <si>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</si>
  <si>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</si>
  <si>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</si>
  <si>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</si>
  <si>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</si>
  <si>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</si>
  <si>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</si>
  <si>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</si>
  <si>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</si>
  <si>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</si>
  <si>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</si>
  <si>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</si>
  <si>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</si>
  <si>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</si>
  <si>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</si>
  <si>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</si>
  <si>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</si>
  <si>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</si>
  <si>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</si>
  <si>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</si>
  <si>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</si>
  <si>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</si>
  <si>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</si>
  <si>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</si>
  <si>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</si>
  <si>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</si>
  <si>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</si>
  <si>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</si>
  <si>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</si>
  <si>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</si>
  <si>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</si>
  <si>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</si>
  <si>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</si>
  <si>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</si>
  <si>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</si>
  <si>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</si>
  <si>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</si>
  <si>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</si>
  <si>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</si>
  <si>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</si>
  <si>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</si>
  <si>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</si>
  <si>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</si>
  <si>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</si>
  <si>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</si>
  <si>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</si>
  <si>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</si>
  <si>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</si>
  <si>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</si>
  <si>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</si>
  <si>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</si>
  <si>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</si>
  <si>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</si>
  <si>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</si>
  <si>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</si>
  <si>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</si>
  <si>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</si>
  <si>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</si>
  <si>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</si>
  <si>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</si>
  <si>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</si>
  <si>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</si>
  <si>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</si>
  <si>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</si>
  <si>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</si>
  <si>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</si>
  <si>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</si>
  <si>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</si>
  <si>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</si>
  <si>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</si>
  <si>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</si>
  <si>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</si>
  <si>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</si>
  <si>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</si>
  <si>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</si>
  <si>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</si>
  <si>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</si>
  <si>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</si>
  <si>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</si>
  <si>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</si>
  <si>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</si>
  <si>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</si>
  <si>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</si>
  <si>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</si>
  <si>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</si>
  <si>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</si>
  <si>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</si>
  <si>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</si>
  <si>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</si>
  <si>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</si>
  <si>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</si>
  <si>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</si>
  <si>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</si>
  <si>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</si>
  <si>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</si>
  <si>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</si>
  <si>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</si>
  <si>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</si>
  <si>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</si>
  <si>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</si>
  <si>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</si>
  <si>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</si>
  <si>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</si>
  <si>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</si>
  <si>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</si>
  <si>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</si>
  <si>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</si>
  <si>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</si>
  <si>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</si>
  <si>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</si>
  <si>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</si>
  <si>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</si>
  <si>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</si>
  <si>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</si>
  <si>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</si>
  <si>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</si>
  <si>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</si>
  <si>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</si>
  <si>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</si>
  <si>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</si>
  <si>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</si>
  <si>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</si>
  <si>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</si>
  <si>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</si>
  <si>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</si>
  <si>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</si>
  <si>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</si>
  <si>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</si>
  <si>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</si>
  <si>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</si>
  <si>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</si>
  <si>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</si>
  <si>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</si>
  <si>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</si>
  <si>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</si>
  <si>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</si>
  <si>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</si>
  <si>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</si>
  <si>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</si>
  <si>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</si>
  <si>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</si>
  <si>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</si>
  <si>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</si>
  <si>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</si>
  <si>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</si>
  <si>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</si>
  <si>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</si>
  <si>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</si>
  <si>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</si>
  <si>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</si>
  <si>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</si>
  <si>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</si>
  <si>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</si>
  <si>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</si>
  <si>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</si>
  <si>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</si>
  <si>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</si>
  <si>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</si>
  <si>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</si>
  <si>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</si>
  <si>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</si>
  <si>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</si>
  <si>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</si>
  <si>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</si>
  <si>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</si>
  <si>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</si>
  <si>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</si>
  <si>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</si>
  <si>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</si>
  <si>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</si>
  <si>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</si>
  <si>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</si>
  <si>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</si>
  <si>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</si>
  <si>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</si>
  <si>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</si>
  <si>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</si>
  <si>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</si>
  <si>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</si>
  <si>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</si>
  <si>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</si>
  <si>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</si>
  <si>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</si>
  <si>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</si>
  <si>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</si>
  <si>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</si>
  <si>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</si>
  <si>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</si>
  <si>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</si>
  <si>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</si>
  <si>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</si>
  <si>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</si>
  <si>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</si>
  <si>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</si>
  <si>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</si>
  <si>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</si>
  <si>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</si>
  <si>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</si>
  <si>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</si>
  <si>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</si>
  <si>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</si>
  <si>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</si>
  <si>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</si>
  <si>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</si>
  <si>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</si>
  <si>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</si>
  <si>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</si>
  <si>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</si>
  <si>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</si>
  <si>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</si>
  <si>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</si>
  <si>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</si>
  <si>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</si>
  <si>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</si>
  <si>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</si>
  <si>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</si>
  <si>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</si>
  <si>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</si>
  <si>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</si>
  <si>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</si>
  <si>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</si>
  <si>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</si>
  <si>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</si>
  <si>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</si>
  <si>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</si>
  <si>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</si>
  <si>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</si>
  <si>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</si>
  <si>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</si>
  <si>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</si>
  <si>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</si>
  <si>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</si>
  <si>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</si>
  <si>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</si>
  <si>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</si>
  <si>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</si>
  <si>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</si>
  <si>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</si>
  <si>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</si>
  <si>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</si>
  <si>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</si>
  <si>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</si>
  <si>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</si>
  <si>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</si>
  <si>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</si>
  <si>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</si>
  <si>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</si>
  <si>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</si>
  <si>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</si>
  <si>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</si>
  <si>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</si>
  <si>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</si>
  <si>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</si>
  <si>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</si>
  <si>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</si>
  <si>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</si>
  <si>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</si>
  <si>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</si>
  <si>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</si>
  <si>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</si>
  <si>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</si>
  <si>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</si>
  <si>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</si>
  <si>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</si>
  <si>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</si>
  <si>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</si>
  <si>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</si>
  <si>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</si>
  <si>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</si>
  <si>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</si>
  <si>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</si>
  <si>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</si>
  <si>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</si>
  <si>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</si>
  <si>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</si>
  <si>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</si>
  <si>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</si>
  <si>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</si>
  <si>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</si>
  <si>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</si>
  <si>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</si>
  <si>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</si>
  <si>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</si>
  <si>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</si>
  <si>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</si>
  <si>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</si>
  <si>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</si>
  <si>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</si>
  <si>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</si>
  <si>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</si>
  <si>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</si>
  <si>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</si>
  <si>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</si>
  <si>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</si>
  <si>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</si>
  <si>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</si>
  <si>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</si>
  <si>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</si>
  <si>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</si>
  <si>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</si>
  <si>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</si>
  <si>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</si>
  <si>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</si>
  <si>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</si>
  <si>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</si>
  <si>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</si>
  <si>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</si>
  <si>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</si>
  <si>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</si>
  <si>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</si>
  <si>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</si>
  <si>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</si>
  <si>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</si>
  <si>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</si>
  <si>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</si>
  <si>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</si>
  <si>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</si>
  <si>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</si>
  <si>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</si>
  <si>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</si>
  <si>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</si>
  <si>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</si>
  <si>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</si>
  <si>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</si>
  <si>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</si>
  <si>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</si>
  <si>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</si>
  <si>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</si>
  <si>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</si>
  <si>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</si>
  <si>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</si>
  <si>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</si>
  <si>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</si>
  <si>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</si>
  <si>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</si>
  <si>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</si>
  <si>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</si>
  <si>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</si>
  <si>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</si>
  <si>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</si>
  <si>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</si>
  <si>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</si>
  <si>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</si>
  <si>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</si>
  <si>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</si>
  <si>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</si>
  <si>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</si>
  <si>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</si>
  <si>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</si>
  <si>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</si>
  <si>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</si>
  <si>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</si>
  <si>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</si>
  <si>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</si>
  <si>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</si>
  <si>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</si>
  <si>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</si>
  <si>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</si>
  <si>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</si>
  <si>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</si>
  <si>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</si>
  <si>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</si>
  <si>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</si>
  <si>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</si>
  <si>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</si>
  <si>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</si>
  <si>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</si>
  <si>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</si>
  <si>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</si>
  <si>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</si>
  <si>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</si>
  <si>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</si>
  <si>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</si>
  <si>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</si>
  <si>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</si>
  <si>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</si>
  <si>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</si>
  <si>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</si>
  <si>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</si>
  <si>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</si>
  <si>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</si>
  <si>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</si>
  <si>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</si>
  <si>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</si>
  <si>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</si>
  <si>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</si>
  <si>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</si>
  <si>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</si>
  <si>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</si>
  <si>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</si>
  <si>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</si>
  <si>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</si>
  <si>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</si>
  <si>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</si>
  <si>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</si>
  <si>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</si>
  <si>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</si>
  <si>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</si>
  <si>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</si>
  <si>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</si>
  <si>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</si>
  <si>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</si>
  <si>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</si>
  <si>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</si>
  <si>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</si>
  <si>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</si>
  <si>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</si>
  <si>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</si>
  <si>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</si>
  <si>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</si>
  <si>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</si>
  <si>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</si>
  <si>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</si>
  <si>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</si>
  <si>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</si>
  <si>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</si>
  <si>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</si>
  <si>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</si>
  <si>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</si>
  <si>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</si>
  <si>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</si>
  <si>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</si>
  <si>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</si>
  <si>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</si>
  <si>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</si>
  <si>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</si>
  <si>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</si>
  <si>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</si>
  <si>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</si>
  <si>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</si>
  <si>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</si>
  <si>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</si>
  <si>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</si>
  <si>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</si>
  <si>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</si>
  <si>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</si>
  <si>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</si>
  <si>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</si>
  <si>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</si>
  <si>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</si>
  <si>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</si>
  <si>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</si>
  <si>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</si>
  <si>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</si>
  <si>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</si>
  <si>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</si>
  <si>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</si>
  <si>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</si>
  <si>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</si>
  <si>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</si>
  <si>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</si>
  <si>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</si>
  <si>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</si>
  <si>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</si>
  <si>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</si>
  <si>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</si>
  <si>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</si>
  <si>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</si>
  <si>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</si>
  <si>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</si>
  <si>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</si>
  <si>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</si>
  <si>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</si>
  <si>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</si>
  <si>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</si>
  <si>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</si>
  <si>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</si>
  <si>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</si>
  <si>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</si>
  <si>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</si>
  <si>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</si>
  <si>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</si>
  <si>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</si>
  <si>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</si>
  <si>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</si>
  <si>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</si>
  <si>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</si>
  <si>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</si>
  <si>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</si>
  <si>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</si>
  <si>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</si>
  <si>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</si>
  <si>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</si>
  <si>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</si>
  <si>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</si>
  <si>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</si>
  <si>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</si>
  <si>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</si>
  <si>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</si>
  <si>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</si>
  <si>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</si>
  <si>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</si>
  <si>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</si>
  <si>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</si>
  <si>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</si>
  <si>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</si>
  <si>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</si>
  <si>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</si>
  <si>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</si>
  <si>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</si>
  <si>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</si>
  <si>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</si>
  <si>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</si>
  <si>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</si>
  <si>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</si>
  <si>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</si>
  <si>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</si>
  <si>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</si>
  <si>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</si>
  <si>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</si>
  <si>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</si>
  <si>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</si>
  <si>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</si>
  <si>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</si>
  <si>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</si>
  <si>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</si>
  <si>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</si>
  <si>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</si>
  <si>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</si>
  <si>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</si>
  <si>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</si>
  <si>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</si>
  <si>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</si>
  <si>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</si>
  <si>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</si>
  <si>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</si>
  <si>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</si>
  <si>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</si>
  <si>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</si>
  <si>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</si>
  <si>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</si>
  <si>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</si>
  <si>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</si>
  <si>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</si>
  <si>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</si>
  <si>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</si>
  <si>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</si>
  <si>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</si>
  <si>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</si>
  <si>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</si>
  <si>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</si>
  <si>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</si>
  <si>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</si>
  <si>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</si>
  <si>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</si>
  <si>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</si>
  <si>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</si>
  <si>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</si>
  <si>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</si>
  <si>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</si>
  <si>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</si>
  <si>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</si>
  <si>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</si>
  <si>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</si>
  <si>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</si>
  <si>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</si>
  <si>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</si>
  <si>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</si>
  <si>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</si>
  <si>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</si>
  <si>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</si>
  <si>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</si>
  <si>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</si>
  <si>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</si>
  <si>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</si>
  <si>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</si>
  <si>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</si>
  <si>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</si>
  <si>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</si>
  <si>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</si>
  <si>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</si>
  <si>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</si>
  <si>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</si>
  <si>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</si>
  <si>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</si>
  <si>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</si>
  <si>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</si>
  <si>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</si>
  <si>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</si>
  <si>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</si>
  <si>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</si>
  <si>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</si>
  <si>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</si>
  <si>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</si>
  <si>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</si>
  <si>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</si>
  <si>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</si>
  <si>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</si>
  <si>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</si>
  <si>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</si>
  <si>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</si>
  <si>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</si>
  <si>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</si>
  <si>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</si>
  <si>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</si>
  <si>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</si>
  <si>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</si>
  <si>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</si>
  <si>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</si>
  <si>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</si>
  <si>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</si>
  <si>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</si>
  <si>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</si>
  <si>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</si>
  <si>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</si>
  <si>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</si>
  <si>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</si>
  <si>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</si>
  <si>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</si>
  <si>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</si>
  <si>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</si>
  <si>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</si>
  <si>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</si>
  <si>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</si>
  <si>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</si>
  <si>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</si>
  <si>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</si>
  <si>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</si>
  <si>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</si>
  <si>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</si>
  <si>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</si>
  <si>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</si>
  <si>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</si>
  <si>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</si>
  <si>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</si>
  <si>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</si>
  <si>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</si>
  <si>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</si>
  <si>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</si>
  <si>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</si>
  <si>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</si>
  <si>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</si>
  <si>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</si>
  <si>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</si>
  <si>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</si>
  <si>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</si>
  <si>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</si>
  <si>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</si>
  <si>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</si>
  <si>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</si>
  <si>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</si>
  <si>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</si>
  <si>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</si>
  <si>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</si>
  <si>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</si>
  <si>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</si>
  <si>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</si>
  <si>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</si>
  <si>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</si>
  <si>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</si>
  <si>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</si>
  <si>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</si>
  <si>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</si>
  <si>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</si>
  <si>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</si>
  <si>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</si>
  <si>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</si>
  <si>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</si>
  <si>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</si>
  <si>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</si>
  <si>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</si>
  <si>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</si>
  <si>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</si>
  <si>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</si>
  <si>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</si>
  <si>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</si>
  <si>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</si>
  <si>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</si>
  <si>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</si>
  <si>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</si>
  <si>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</si>
  <si>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</si>
  <si>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</si>
  <si>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</si>
  <si>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</si>
  <si>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</si>
  <si>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</si>
  <si>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</si>
  <si>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</si>
  <si>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</si>
  <si>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</si>
  <si>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</si>
  <si>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</si>
  <si>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</si>
  <si>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</si>
  <si>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</si>
  <si>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</si>
  <si>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</si>
  <si>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</si>
  <si>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</si>
  <si>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</si>
  <si>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</si>
  <si>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</si>
  <si>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</si>
  <si>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</si>
  <si>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</si>
  <si>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</si>
  <si>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</si>
  <si>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</si>
  <si>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</si>
  <si>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</si>
  <si>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</si>
  <si>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</si>
  <si>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</si>
  <si>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</si>
  <si>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</si>
  <si>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</si>
  <si>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</si>
  <si>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</si>
  <si>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</si>
  <si>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</si>
  <si>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</si>
  <si>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</si>
  <si>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</si>
  <si>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</si>
  <si>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</si>
  <si>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</si>
  <si>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</si>
  <si>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</si>
  <si>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</si>
  <si>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</si>
  <si>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</si>
  <si>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</si>
  <si>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</si>
  <si>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</si>
  <si>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</si>
  <si>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</si>
  <si>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</si>
  <si>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</si>
  <si>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</si>
  <si>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</si>
  <si>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</si>
  <si>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</si>
  <si>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</si>
  <si>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</si>
  <si>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</si>
  <si>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</si>
  <si>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</si>
  <si>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</si>
  <si>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</si>
  <si>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</si>
  <si>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</si>
  <si>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</si>
  <si>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</si>
  <si>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</si>
  <si>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</si>
  <si>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</si>
  <si>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</si>
  <si>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</si>
  <si>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</si>
  <si>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</si>
  <si>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</si>
  <si>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</si>
  <si>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</si>
  <si>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</si>
  <si>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</si>
  <si>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</si>
  <si>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</si>
  <si>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</si>
  <si>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</si>
  <si>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</si>
  <si>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</si>
  <si>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</si>
  <si>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</si>
  <si>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</si>
  <si>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</si>
  <si>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</si>
  <si>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</si>
  <si>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</si>
  <si>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</si>
  <si>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</si>
  <si>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</si>
  <si>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</si>
  <si>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</si>
  <si>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</si>
  <si>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</si>
  <si>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</si>
  <si>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</si>
  <si>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</si>
  <si>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</si>
  <si>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</si>
  <si>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</si>
  <si>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</si>
  <si>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</si>
  <si>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</si>
  <si>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</si>
  <si>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</si>
  <si>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</si>
  <si>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</si>
  <si>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</si>
  <si>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</si>
  <si>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</si>
  <si>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</si>
  <si>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</si>
  <si>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</si>
  <si>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</si>
  <si>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</si>
  <si>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</si>
  <si>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</si>
  <si>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</si>
  <si>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</si>
  <si>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</si>
  <si>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</si>
  <si>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</si>
  <si>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</si>
  <si>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</si>
  <si>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</si>
  <si>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</si>
  <si>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</si>
  <si>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</si>
  <si>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</si>
  <si>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</si>
  <si>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</si>
  <si>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</si>
  <si>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</si>
  <si>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</si>
  <si>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</si>
  <si>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</si>
  <si>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</si>
  <si>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</si>
  <si>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</si>
  <si>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</si>
  <si>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</si>
  <si>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</si>
  <si>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</si>
  <si>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</si>
  <si>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</si>
  <si>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</si>
  <si>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</si>
  <si>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</si>
  <si>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</si>
  <si>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</si>
  <si>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</si>
  <si>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</si>
  <si>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</si>
  <si>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</si>
  <si>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</si>
  <si>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</si>
  <si>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</si>
  <si>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</si>
  <si>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</si>
  <si>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</si>
  <si>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</si>
  <si>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</si>
  <si>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</si>
  <si>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</si>
  <si>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</si>
  <si>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</si>
  <si>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</si>
  <si>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</si>
  <si>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</si>
  <si>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</si>
  <si>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</si>
  <si>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</si>
  <si>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</si>
  <si>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</si>
  <si>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</si>
  <si>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</si>
  <si>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</si>
  <si>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</si>
  <si>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</si>
  <si>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</si>
  <si>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</si>
  <si>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</si>
  <si>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</si>
  <si>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</si>
  <si>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</si>
  <si>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</si>
  <si>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</si>
  <si>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</si>
  <si>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</si>
  <si>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</si>
  <si>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</si>
  <si>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</si>
  <si>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</si>
  <si>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</si>
  <si>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</si>
  <si>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</si>
  <si>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</si>
  <si>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</si>
  <si>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</si>
  <si>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</si>
  <si>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</si>
  <si>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</si>
  <si>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</si>
  <si>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</si>
  <si>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</si>
  <si>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</si>
  <si>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</si>
  <si>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</si>
  <si>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</si>
  <si>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</si>
  <si>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</si>
  <si>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</si>
  <si>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</si>
  <si>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</si>
  <si>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</si>
  <si>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</si>
  <si>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</si>
  <si>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</si>
  <si>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</si>
  <si>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</si>
  <si>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</si>
  <si>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</si>
  <si>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</si>
  <si>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</si>
  <si>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</si>
  <si>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</si>
  <si>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</si>
  <si>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</si>
  <si>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</si>
  <si>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</si>
  <si>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</si>
  <si>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</si>
  <si>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</si>
  <si>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</si>
  <si>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</si>
  <si>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</si>
  <si>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</si>
  <si>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</si>
  <si>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</si>
  <si>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</si>
  <si>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</si>
  <si>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</si>
  <si>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</si>
  <si>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</si>
  <si>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</si>
  <si>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</si>
  <si>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</si>
  <si>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</si>
  <si>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</si>
  <si>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</si>
  <si>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</si>
  <si>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</si>
  <si>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</si>
  <si>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</si>
  <si>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</si>
  <si>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</si>
  <si>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</si>
  <si>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</si>
  <si>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</si>
  <si>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</si>
  <si>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</si>
  <si>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</si>
  <si>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</si>
  <si>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</si>
  <si>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</si>
  <si>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</si>
  <si>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</si>
  <si>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</si>
  <si>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</si>
  <si>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</si>
  <si>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</si>
  <si>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</si>
  <si>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</si>
  <si>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</si>
  <si>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</si>
  <si>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</si>
  <si>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</si>
  <si>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</si>
  <si>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</si>
  <si>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</si>
  <si>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</si>
  <si>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</si>
  <si>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</si>
  <si>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</si>
  <si>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</si>
  <si>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</si>
  <si>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</si>
  <si>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</si>
  <si>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</si>
  <si>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</si>
  <si>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</si>
  <si>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</si>
  <si>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</si>
  <si>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</si>
  <si>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</si>
  <si>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</si>
  <si>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</si>
  <si>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</si>
  <si>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</si>
  <si>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</si>
  <si>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</si>
  <si>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</si>
  <si>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</si>
  <si>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</si>
  <si>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</si>
  <si>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</si>
  <si>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</si>
  <si>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</si>
  <si>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</si>
  <si>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</si>
  <si>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</si>
  <si>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</si>
  <si>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</si>
  <si>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</si>
  <si>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</si>
  <si>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</si>
  <si>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</si>
  <si>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</si>
  <si>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</si>
  <si>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</si>
  <si>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</si>
  <si>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</si>
  <si>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</si>
  <si>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</si>
  <si>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</si>
  <si>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</si>
  <si>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</si>
  <si>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</si>
  <si>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</si>
  <si>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</si>
  <si>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</si>
  <si>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</si>
  <si>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</si>
  <si>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</si>
  <si>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</si>
  <si>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</si>
  <si>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</si>
  <si>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</si>
  <si>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</si>
  <si>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</si>
  <si>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</si>
  <si>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</si>
  <si>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</si>
  <si>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</si>
  <si>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</si>
  <si>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</si>
  <si>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</si>
  <si>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</si>
  <si>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</si>
  <si>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</si>
  <si>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</si>
  <si>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</si>
  <si>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</si>
  <si>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</si>
  <si>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</si>
  <si>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</si>
  <si>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</si>
  <si>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</si>
  <si>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</si>
  <si>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</si>
  <si>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</si>
  <si>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</si>
  <si>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</si>
  <si>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</si>
  <si>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</si>
  <si>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</si>
  <si>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</si>
  <si>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</si>
  <si>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</si>
  <si>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</si>
  <si>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</si>
  <si>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</si>
  <si>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</si>
  <si>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</si>
  <si>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</si>
  <si>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</si>
  <si>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</si>
  <si>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</si>
  <si>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</si>
  <si>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</si>
  <si>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</si>
  <si>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</si>
  <si>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</si>
  <si>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</si>
  <si>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</si>
  <si>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</si>
  <si>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</si>
  <si>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</si>
  <si>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</si>
  <si>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</si>
  <si>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</si>
  <si>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</si>
  <si>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</si>
  <si>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</si>
  <si>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</si>
  <si>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</si>
  <si>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</si>
  <si>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</si>
  <si>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</si>
  <si>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</si>
  <si>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</si>
  <si>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</si>
  <si>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</si>
  <si>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</si>
  <si>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</si>
  <si>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</si>
  <si>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</si>
  <si>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</si>
  <si>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</si>
  <si>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</si>
  <si>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</si>
  <si>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</si>
  <si>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</si>
  <si>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</si>
  <si>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</si>
  <si>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</si>
  <si>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</si>
  <si>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</si>
  <si>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</si>
  <si>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</si>
  <si>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</si>
  <si>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</si>
  <si>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</si>
  <si>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</si>
  <si>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</si>
  <si>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</si>
  <si>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</si>
  <si>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</si>
  <si>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</si>
  <si>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</si>
  <si>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</si>
  <si>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</si>
  <si>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</si>
  <si>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</si>
  <si>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</si>
  <si>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</si>
  <si>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</si>
  <si>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</si>
  <si>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</si>
  <si>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</si>
  <si>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</si>
  <si>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</si>
  <si>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</si>
  <si>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</si>
  <si>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</si>
  <si>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</si>
  <si>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</si>
  <si>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</si>
  <si>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</si>
  <si>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</si>
  <si>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</si>
  <si>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</si>
  <si>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</si>
  <si>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</si>
  <si>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</si>
  <si>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</si>
  <si>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</si>
  <si>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</si>
  <si>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</si>
  <si>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</si>
  <si>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</si>
  <si>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</si>
  <si>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</si>
  <si>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</si>
  <si>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</si>
  <si>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</si>
  <si>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</si>
  <si>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</si>
  <si>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</si>
  <si>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</si>
  <si>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</si>
  <si>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</si>
  <si>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</si>
  <si>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</si>
  <si>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</si>
  <si>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</si>
  <si>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</si>
  <si>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</si>
  <si>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</si>
  <si>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</si>
  <si>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</si>
  <si>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</si>
  <si>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</si>
  <si>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</si>
  <si>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</si>
  <si>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</si>
  <si>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</si>
  <si>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</si>
  <si>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</si>
  <si>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</si>
  <si>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</si>
  <si>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</si>
  <si>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</si>
  <si>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</si>
  <si>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</si>
  <si>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</si>
  <si>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</si>
  <si>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</si>
  <si>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</si>
  <si>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</si>
  <si>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</si>
  <si>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</si>
  <si>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</si>
  <si>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</si>
  <si>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</si>
  <si>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</si>
  <si>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</si>
  <si>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</si>
  <si>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</si>
  <si>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</si>
  <si>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</si>
  <si>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</si>
  <si>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</si>
  <si>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</si>
  <si>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</si>
  <si>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</si>
  <si>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</si>
  <si>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</si>
  <si>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</si>
  <si>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</si>
  <si>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</si>
  <si>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</si>
  <si>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</si>
  <si>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</si>
  <si>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</si>
  <si>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</si>
  <si>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</si>
  <si>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</si>
  <si>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</si>
  <si>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</si>
  <si>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</si>
  <si>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</si>
  <si>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</si>
  <si>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</si>
  <si>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</si>
  <si>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</si>
  <si>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</si>
  <si>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</si>
  <si>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</si>
  <si>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</si>
  <si>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</si>
  <si>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</si>
  <si>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</si>
  <si>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</si>
  <si>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</si>
  <si>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</si>
  <si>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</si>
  <si>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</si>
  <si>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</si>
  <si>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</si>
  <si>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</si>
  <si>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</si>
  <si>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</si>
  <si>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</si>
  <si>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</si>
  <si>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</si>
  <si>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</si>
  <si>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</si>
  <si>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</si>
  <si>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</si>
  <si>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</si>
  <si>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</si>
  <si>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</si>
  <si>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</si>
  <si>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</si>
  <si>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</si>
  <si>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</si>
  <si>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</si>
  <si>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</si>
  <si>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</si>
  <si>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</si>
  <si>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</si>
  <si>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</si>
  <si>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</si>
  <si>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</si>
  <si>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</si>
  <si>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</si>
  <si>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</si>
  <si>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</si>
  <si>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</si>
  <si>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</si>
  <si>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</si>
  <si>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</si>
  <si>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</si>
  <si>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</si>
  <si>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</si>
  <si>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</si>
  <si>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</si>
  <si>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</si>
  <si>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</si>
  <si>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</si>
  <si>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</si>
  <si>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</si>
  <si>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</si>
  <si>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</si>
  <si>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</si>
  <si>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</si>
  <si>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</si>
  <si>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</si>
  <si>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</si>
  <si>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</si>
  <si>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</si>
  <si>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</si>
  <si>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</si>
  <si>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</si>
  <si>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</si>
  <si>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</si>
  <si>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</si>
  <si>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</si>
  <si>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</si>
  <si>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</si>
  <si>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</si>
  <si>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</si>
  <si>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</si>
  <si>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</si>
  <si>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</si>
  <si>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</si>
  <si>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</si>
  <si>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</si>
  <si>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</si>
  <si>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</si>
  <si>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</si>
  <si>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</si>
  <si>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</si>
  <si>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</si>
  <si>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</si>
  <si>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</si>
  <si>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</si>
  <si>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</si>
  <si>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</si>
  <si>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</si>
  <si>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</si>
  <si>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</si>
  <si>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</si>
  <si>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</si>
  <si>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</si>
  <si>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</si>
  <si>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</si>
  <si>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</si>
  <si>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</si>
  <si>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</si>
  <si>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</si>
  <si>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</si>
  <si>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</si>
  <si>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</si>
  <si>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</si>
  <si>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</si>
  <si>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</si>
  <si>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</si>
  <si>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</si>
  <si>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</si>
  <si>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</si>
  <si>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</si>
  <si>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</si>
  <si>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</si>
  <si>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</si>
  <si>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</si>
  <si>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</si>
  <si>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</si>
  <si>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</si>
  <si>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</si>
  <si>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</si>
  <si>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</si>
  <si>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</si>
  <si>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</si>
  <si>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</si>
  <si>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</si>
  <si>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</si>
  <si>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</si>
  <si>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</si>
  <si>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</si>
  <si>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</si>
  <si>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</si>
  <si>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</si>
  <si>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</si>
  <si>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</si>
  <si>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</si>
  <si>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</si>
  <si>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</si>
  <si>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</si>
  <si>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</si>
  <si>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</si>
  <si>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</si>
  <si>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</si>
  <si>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</si>
  <si>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</si>
  <si>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</si>
  <si>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</si>
  <si>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</si>
  <si>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</si>
  <si>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</si>
  <si>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</si>
  <si>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</si>
  <si>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</si>
  <si>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</si>
  <si>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</si>
  <si>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</si>
  <si>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</si>
  <si>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</si>
  <si>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</si>
  <si>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</si>
  <si>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</si>
  <si>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</si>
  <si>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</si>
  <si>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</si>
  <si>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</si>
  <si>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</si>
  <si>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</si>
  <si>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</si>
  <si>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</si>
  <si>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</si>
  <si>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</si>
  <si>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</si>
  <si>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</si>
  <si>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</si>
  <si>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</si>
  <si>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</si>
  <si>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</si>
  <si>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</si>
  <si>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</si>
  <si>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</si>
  <si>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</si>
  <si>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</si>
  <si>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</si>
  <si>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</si>
  <si>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</si>
  <si>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</si>
  <si>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</si>
  <si>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</si>
  <si>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</si>
  <si>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</si>
  <si>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</si>
  <si>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</si>
  <si>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</si>
  <si>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</si>
  <si>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</si>
  <si>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</si>
  <si>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</si>
  <si>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</si>
  <si>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</si>
  <si>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</si>
  <si>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</si>
  <si>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</si>
  <si>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</si>
  <si>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</si>
  <si>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</si>
  <si>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</si>
  <si>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</si>
  <si>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</si>
  <si>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</si>
  <si>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</si>
  <si>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</si>
  <si>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</si>
  <si>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</si>
  <si>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</si>
  <si>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</si>
  <si>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</si>
  <si>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</si>
  <si>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</si>
  <si>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</si>
  <si>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</si>
  <si>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</si>
  <si>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</si>
  <si>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</si>
  <si>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</si>
  <si>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</si>
  <si>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</si>
  <si>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</si>
  <si>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</si>
  <si>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</si>
  <si>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</si>
  <si>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</si>
  <si>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</si>
  <si>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</si>
  <si>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</si>
  <si>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</si>
  <si>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</si>
  <si>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</si>
  <si>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</si>
  <si>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</si>
  <si>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</si>
  <si>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</si>
  <si>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</si>
  <si>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</si>
  <si>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</si>
  <si>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</si>
  <si>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</si>
  <si>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</si>
  <si>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</si>
  <si>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</si>
  <si>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</si>
  <si>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</si>
  <si>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</si>
  <si>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</si>
  <si>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</si>
  <si>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</si>
  <si>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</si>
  <si>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</si>
  <si>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</si>
  <si>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</si>
  <si>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</si>
  <si>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</si>
  <si>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</si>
  <si>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</si>
  <si>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</si>
  <si>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</si>
  <si>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</si>
  <si>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</si>
  <si>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</si>
  <si>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</si>
  <si>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</si>
  <si>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</si>
  <si>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</si>
  <si>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</si>
  <si>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</si>
  <si>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</si>
  <si>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</si>
  <si>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</si>
  <si>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</si>
  <si>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</si>
  <si>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</si>
  <si>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</si>
  <si>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</si>
  <si>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</si>
  <si>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</si>
  <si>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</si>
  <si>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</si>
  <si>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</si>
  <si>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</si>
  <si>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</si>
  <si>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</si>
  <si>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</si>
  <si>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</si>
  <si>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</si>
  <si>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</si>
  <si>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</si>
  <si>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</si>
  <si>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</si>
  <si>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</si>
  <si>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</si>
  <si>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</si>
  <si>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</si>
  <si>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</si>
  <si>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</si>
  <si>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</si>
  <si>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</si>
  <si>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</si>
  <si>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</si>
  <si>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</si>
  <si>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</si>
  <si>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</si>
  <si>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</si>
  <si>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</si>
  <si>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</si>
  <si>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</si>
  <si>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</si>
  <si>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</si>
  <si>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</si>
  <si>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</si>
  <si>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</si>
  <si>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</si>
  <si>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</si>
  <si>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</si>
  <si>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</si>
  <si>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</si>
  <si>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</si>
  <si>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</si>
  <si>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</si>
  <si>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</si>
  <si>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</si>
  <si>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</si>
  <si>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</si>
  <si>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</si>
  <si>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</si>
  <si>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</si>
  <si>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</si>
  <si>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</si>
  <si>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</si>
  <si>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</si>
  <si>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</si>
  <si>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</si>
  <si>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</si>
  <si>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</si>
  <si>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</si>
  <si>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</si>
  <si>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</si>
  <si>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</si>
  <si>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</si>
  <si>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</si>
  <si>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</si>
  <si>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</si>
  <si>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</si>
  <si>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</si>
  <si>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</si>
  <si>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</si>
  <si>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</si>
  <si>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</si>
  <si>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</si>
  <si>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</si>
  <si>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</si>
  <si>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</si>
  <si>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</si>
  <si>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</si>
  <si>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</si>
  <si>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</si>
  <si>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</si>
  <si>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</si>
  <si>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</si>
  <si>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</si>
  <si>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</si>
  <si>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</si>
  <si>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</si>
  <si>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</si>
  <si>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</si>
  <si>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</si>
  <si>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</si>
  <si>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</si>
  <si>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</si>
  <si>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</si>
  <si>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</si>
  <si>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</si>
  <si>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</si>
  <si>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</si>
  <si>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</si>
  <si>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</si>
  <si>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</si>
  <si>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</si>
  <si>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</si>
  <si>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</si>
  <si>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</si>
  <si>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</si>
  <si>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</si>
  <si>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</si>
  <si>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</si>
  <si>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</si>
  <si>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</si>
  <si>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</si>
  <si>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</si>
  <si>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</si>
  <si>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</si>
  <si>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</si>
  <si>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</si>
  <si>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</si>
  <si>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</si>
  <si>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</si>
  <si>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</si>
  <si>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</si>
  <si>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</si>
  <si>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</si>
  <si>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</si>
  <si>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</si>
  <si>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</si>
  <si>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</si>
  <si>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</si>
  <si>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</si>
  <si>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</si>
  <si>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</si>
  <si>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</si>
  <si>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</si>
  <si>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</si>
  <si>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</si>
  <si>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</si>
  <si>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</si>
  <si>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</si>
  <si>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</si>
  <si>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</si>
  <si>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</si>
  <si>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</si>
  <si>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</si>
  <si>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</si>
  <si>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</si>
  <si>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</si>
  <si>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</si>
  <si>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</si>
  <si>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</si>
  <si>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</si>
  <si>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</si>
  <si>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</si>
  <si>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</si>
  <si>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</si>
  <si>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</si>
  <si>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</si>
  <si>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</si>
  <si>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</si>
  <si>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</si>
  <si>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</si>
  <si>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</si>
  <si>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</si>
  <si>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</si>
  <si>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</si>
  <si>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</si>
  <si>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</si>
  <si>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</si>
  <si>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</si>
  <si>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</si>
  <si>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</si>
  <si>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</si>
  <si>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</si>
  <si>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</si>
  <si>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</si>
  <si>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</si>
  <si>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</si>
  <si>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</si>
  <si>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</si>
  <si>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</si>
  <si>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</si>
  <si>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</si>
  <si>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</si>
  <si>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</si>
  <si>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</si>
  <si>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</si>
  <si>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</si>
  <si>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</si>
  <si>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</si>
  <si>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</si>
  <si>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</si>
  <si>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</si>
  <si>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</si>
  <si>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</si>
  <si>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</si>
  <si>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</si>
  <si>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</si>
  <si>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</si>
  <si>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</si>
  <si>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</si>
  <si>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</si>
  <si>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</si>
  <si>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</si>
  <si>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</si>
  <si>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</si>
  <si>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</si>
  <si>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</si>
  <si>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</si>
  <si>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</si>
  <si>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</si>
  <si>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</si>
  <si>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</si>
  <si>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</si>
  <si>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</si>
  <si>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</si>
  <si>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</si>
  <si>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</si>
  <si>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</si>
  <si>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</si>
  <si>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</si>
  <si>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</si>
  <si>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</si>
  <si>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</si>
  <si>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</si>
  <si>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</si>
  <si>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</si>
  <si>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</si>
  <si>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</si>
  <si>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</si>
  <si>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</si>
  <si>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</si>
  <si>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</si>
  <si>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</si>
  <si>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</si>
  <si>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</si>
  <si>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</si>
  <si>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</si>
  <si>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</si>
  <si>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</si>
  <si>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</si>
  <si>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</si>
  <si>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</si>
  <si>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</si>
  <si>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</si>
  <si>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</si>
  <si>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</si>
  <si>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</si>
  <si>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</si>
  <si>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</si>
  <si>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</si>
  <si>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</si>
  <si>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</si>
  <si>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</si>
  <si>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</si>
  <si>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</si>
  <si>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</si>
  <si>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</si>
  <si>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</si>
  <si>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</si>
  <si>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</si>
  <si>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</si>
  <si>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</si>
  <si>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</si>
  <si>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</si>
  <si>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</si>
  <si>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</si>
  <si>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</si>
  <si>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</si>
  <si>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</si>
  <si>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</si>
  <si>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</si>
  <si>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</si>
  <si>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</si>
  <si>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</si>
  <si>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</si>
  <si>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</si>
  <si>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</si>
  <si>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</si>
  <si>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</si>
  <si>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</si>
  <si>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</si>
  <si>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</si>
  <si>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</si>
  <si>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</si>
  <si>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</si>
  <si>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</si>
  <si>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</si>
  <si>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</si>
  <si>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</si>
  <si>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</si>
  <si>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</si>
  <si>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</si>
  <si>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</si>
  <si>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</si>
  <si>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</si>
  <si>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</si>
  <si>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</si>
  <si>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</si>
  <si>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</si>
  <si>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</si>
  <si>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</si>
  <si>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</si>
  <si>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</si>
  <si>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</si>
  <si>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</si>
  <si>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</si>
  <si>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</si>
  <si>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</si>
  <si>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</si>
  <si>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</si>
  <si>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</si>
  <si>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</si>
  <si>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</si>
  <si>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</si>
  <si>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</si>
  <si>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</si>
  <si>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</si>
  <si>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</si>
  <si>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</si>
  <si>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</si>
  <si>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</si>
  <si>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</si>
  <si>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</si>
  <si>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</si>
  <si>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</si>
  <si>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</si>
  <si>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</si>
  <si>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</si>
  <si>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</si>
  <si>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</si>
  <si>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</si>
  <si>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</si>
  <si>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</si>
  <si>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</si>
  <si>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</si>
  <si>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</si>
  <si>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</si>
  <si>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</si>
  <si>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</si>
  <si>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</si>
  <si>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</si>
  <si>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</si>
  <si>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</si>
  <si>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</si>
  <si>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</si>
  <si>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</si>
  <si>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</si>
  <si>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</si>
  <si>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</si>
  <si>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</si>
  <si>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</si>
  <si>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</si>
  <si>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</si>
  <si>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</si>
  <si>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</si>
  <si>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</si>
  <si>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</si>
  <si>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</si>
  <si>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</si>
  <si>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</si>
  <si>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</si>
  <si>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</si>
  <si>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</si>
  <si>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</si>
  <si>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</si>
  <si>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</si>
  <si>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</si>
  <si>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</si>
  <si>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</si>
  <si>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</si>
  <si>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</si>
  <si>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</si>
  <si>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</si>
  <si>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</si>
  <si>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</si>
  <si>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</si>
  <si>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</si>
  <si>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</si>
  <si>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</si>
  <si>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</si>
  <si>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</si>
  <si>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</si>
  <si>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</si>
  <si>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</si>
  <si>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</si>
  <si>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</si>
  <si>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</si>
  <si>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</si>
  <si>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</si>
  <si>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</si>
  <si>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</si>
  <si>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</si>
  <si>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</si>
  <si>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</si>
  <si>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</si>
  <si>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</si>
  <si>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</si>
  <si>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</si>
  <si>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</si>
  <si>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</si>
  <si>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</si>
  <si>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</si>
  <si>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</si>
  <si>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</si>
  <si>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</si>
  <si>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</si>
  <si>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</si>
  <si>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</si>
  <si>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</si>
  <si>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</si>
  <si>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</si>
  <si>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</si>
  <si>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</si>
  <si>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</si>
  <si>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</si>
  <si>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</si>
  <si>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</si>
  <si>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</si>
  <si>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</si>
  <si>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</si>
  <si>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</si>
  <si>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</si>
  <si>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</si>
  <si>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</si>
  <si>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</si>
  <si>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</si>
  <si>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</si>
  <si>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</si>
  <si>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</si>
  <si>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</si>
  <si>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</si>
  <si>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</si>
  <si>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</si>
  <si>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</si>
  <si>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</si>
  <si>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</si>
  <si>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</si>
  <si>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</si>
  <si>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</si>
  <si>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</si>
  <si>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</si>
  <si>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</si>
  <si>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</si>
  <si>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</si>
  <si>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</si>
  <si>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</si>
  <si>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</si>
  <si>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</si>
  <si>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</si>
  <si>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</si>
  <si>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</si>
  <si>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</si>
  <si>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</si>
  <si>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</si>
  <si>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</si>
  <si>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</si>
  <si>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</si>
  <si>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</si>
  <si>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</si>
  <si>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</si>
  <si>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</si>
  <si>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</si>
  <si>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</si>
  <si>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</si>
  <si>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</si>
  <si>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</si>
  <si>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</si>
  <si>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</si>
  <si>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</si>
  <si>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</si>
  <si>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</si>
  <si>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</si>
  <si>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</si>
  <si>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</si>
  <si>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</si>
  <si>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</si>
  <si>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</si>
  <si>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</si>
  <si>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</si>
  <si>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</si>
  <si>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</si>
  <si>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</si>
  <si>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</si>
  <si>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</si>
  <si>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</si>
  <si>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</si>
  <si>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</si>
  <si>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</si>
  <si>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</si>
  <si>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</si>
  <si>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</si>
  <si>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</si>
  <si>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</si>
  <si>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</si>
  <si>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</si>
  <si>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</si>
  <si>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</si>
  <si>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</si>
  <si>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</si>
  <si>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</si>
  <si>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</si>
  <si>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</si>
  <si>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</si>
  <si>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</si>
  <si>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</si>
  <si>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</si>
  <si>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</si>
  <si>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</si>
  <si>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</si>
  <si>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</si>
  <si>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</si>
  <si>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</si>
  <si>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</si>
  <si>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</si>
  <si>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</si>
  <si>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</si>
  <si>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</si>
  <si>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</si>
  <si>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</si>
  <si>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</si>
  <si>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</si>
  <si>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</si>
  <si>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</si>
  <si>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</si>
  <si>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</si>
  <si>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</si>
  <si>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</si>
  <si>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</si>
  <si>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</si>
  <si>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</si>
  <si>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</si>
  <si>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</si>
  <si>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</si>
  <si>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</si>
  <si>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</si>
  <si>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</si>
  <si>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</si>
  <si>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</si>
  <si>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</si>
  <si>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</si>
  <si>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</si>
  <si>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</si>
  <si>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</si>
  <si>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</si>
  <si>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</si>
  <si>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</si>
  <si>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</si>
  <si>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</si>
  <si>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</si>
  <si>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</si>
  <si>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</si>
  <si>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</si>
  <si>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</si>
  <si>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</si>
  <si>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</si>
  <si>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</si>
  <si>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</si>
  <si>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</si>
  <si>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</si>
  <si>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</si>
  <si>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</si>
  <si>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</si>
  <si>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</si>
  <si>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</si>
  <si>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</si>
  <si>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</si>
  <si>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</si>
  <si>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</si>
  <si>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</si>
  <si>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</si>
  <si>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</si>
  <si>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</si>
  <si>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</si>
  <si>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</si>
  <si>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</si>
  <si>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</si>
  <si>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</si>
  <si>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</si>
  <si>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</si>
  <si>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</si>
  <si>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</si>
  <si>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</si>
  <si>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</si>
  <si>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</si>
  <si>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</si>
  <si>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</si>
  <si>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</si>
  <si>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</si>
  <si>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</si>
  <si>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</si>
  <si>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</si>
  <si>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</si>
  <si>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</si>
  <si>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</si>
  <si>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</si>
  <si>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</si>
  <si>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</si>
  <si>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</si>
  <si>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</si>
  <si>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</si>
  <si>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</si>
  <si>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</si>
  <si>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</si>
  <si>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</si>
  <si>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</si>
  <si>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</si>
  <si>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</si>
  <si>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</si>
  <si>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</si>
  <si>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</si>
  <si>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</si>
  <si>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</si>
  <si>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</si>
  <si>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</si>
  <si>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</si>
  <si>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</si>
  <si>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</si>
  <si>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</si>
  <si>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</si>
  <si>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</si>
  <si>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</si>
  <si>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</si>
  <si>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</si>
  <si>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</si>
  <si>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</si>
  <si>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</si>
  <si>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</si>
  <si>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</si>
  <si>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</si>
  <si>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</si>
  <si>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</si>
  <si>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</si>
  <si>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</si>
  <si>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</si>
  <si>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</si>
  <si>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</si>
  <si>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</si>
  <si>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</si>
  <si>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</si>
  <si>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</si>
  <si>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</si>
  <si>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</si>
  <si>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</si>
  <si>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</si>
  <si>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</si>
  <si>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</si>
  <si>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</si>
  <si>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</si>
  <si>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</si>
  <si>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</si>
  <si>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</si>
  <si>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</si>
  <si>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</si>
  <si>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</si>
  <si>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</si>
  <si>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</si>
  <si>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</si>
  <si>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</si>
  <si>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</si>
  <si>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</si>
  <si>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</si>
  <si>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</si>
  <si>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</si>
  <si>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</si>
  <si>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</si>
  <si>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</si>
  <si>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</si>
  <si>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</si>
  <si>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</si>
  <si>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</si>
  <si>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</si>
  <si>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</si>
  <si>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</si>
  <si>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</si>
  <si>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</si>
  <si>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</si>
  <si>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</si>
  <si>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</si>
  <si>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</si>
  <si>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</si>
  <si>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</si>
  <si>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</si>
  <si>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</si>
  <si>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</si>
  <si>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</si>
  <si>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</si>
  <si>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</si>
  <si>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</si>
  <si>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</si>
  <si>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</si>
  <si>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</si>
  <si>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</si>
  <si>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</si>
  <si>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</si>
  <si>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</si>
  <si>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</si>
  <si>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</si>
  <si>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</si>
  <si>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</si>
  <si>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</si>
  <si>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</si>
  <si>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</si>
  <si>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</si>
  <si>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</si>
  <si>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</si>
  <si>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</si>
  <si>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</si>
  <si>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</si>
  <si>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</si>
  <si>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</si>
  <si>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</si>
  <si>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</si>
  <si>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</si>
  <si>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</si>
  <si>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</si>
  <si>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</si>
  <si>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</si>
  <si>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</si>
  <si>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</si>
  <si>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</si>
  <si>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</si>
  <si>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</si>
  <si>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</si>
  <si>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</si>
  <si>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</si>
  <si>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</si>
  <si>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</si>
  <si>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</si>
  <si>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</si>
  <si>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</si>
  <si>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</si>
  <si>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</si>
  <si>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</si>
  <si>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</si>
  <si>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</si>
  <si>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</si>
  <si>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</si>
  <si>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</si>
  <si>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</si>
  <si>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</si>
  <si>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</si>
  <si>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</si>
  <si>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</si>
  <si>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</si>
  <si>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</si>
  <si>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</si>
  <si>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</si>
  <si>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</si>
  <si>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</si>
  <si>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</si>
  <si>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</si>
  <si>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</si>
  <si>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</si>
  <si>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</si>
  <si>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</si>
  <si>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</si>
  <si>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</si>
  <si>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</si>
  <si>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</si>
  <si>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</si>
  <si>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</si>
  <si>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</si>
  <si>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</si>
  <si>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</si>
  <si>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</si>
  <si>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</si>
  <si>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</si>
  <si>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</si>
  <si>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</si>
  <si>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</si>
  <si>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</si>
  <si>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</si>
  <si>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</si>
  <si>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</si>
  <si>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</si>
  <si>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</si>
  <si>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</si>
  <si>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</si>
  <si>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</si>
  <si>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</si>
  <si>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</si>
  <si>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</si>
  <si>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</si>
  <si>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</si>
  <si>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</si>
  <si>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</si>
  <si>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</si>
  <si>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</si>
  <si>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</si>
  <si>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</si>
  <si>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</si>
  <si>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</si>
  <si>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</si>
  <si>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</si>
  <si>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</si>
  <si>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</si>
  <si>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</si>
  <si>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</si>
  <si>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</si>
  <si>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</si>
  <si>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</si>
  <si>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</si>
  <si>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</si>
  <si>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</si>
  <si>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</si>
  <si>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</si>
  <si>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</si>
  <si>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</si>
  <si>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</si>
  <si>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</si>
  <si>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</si>
  <si>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</si>
  <si>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</si>
  <si>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</si>
  <si>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</si>
  <si>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</si>
  <si>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</si>
  <si>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</si>
  <si>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</si>
  <si>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</si>
  <si>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</si>
  <si>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</si>
  <si>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</si>
  <si>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</si>
  <si>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</si>
  <si>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</si>
  <si>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</si>
  <si>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</si>
  <si>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</si>
  <si>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</si>
  <si>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</si>
  <si>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</si>
  <si>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</si>
  <si>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</si>
  <si>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</si>
  <si>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</si>
  <si>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</si>
  <si>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</si>
  <si>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</si>
  <si>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</si>
  <si>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</si>
  <si>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</si>
  <si>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</si>
  <si>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</si>
  <si>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</si>
  <si>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</si>
  <si>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</si>
  <si>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</si>
  <si>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</si>
  <si>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</si>
  <si>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</si>
  <si>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</si>
  <si>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</si>
  <si>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</si>
  <si>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</si>
  <si>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</si>
  <si>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</si>
  <si>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</si>
  <si>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</si>
  <si>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</si>
  <si>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</si>
  <si>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</si>
  <si>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</si>
  <si>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</si>
  <si>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</si>
  <si>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</si>
  <si>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</si>
  <si>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</si>
  <si>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</si>
  <si>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</si>
  <si>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</si>
  <si>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</si>
  <si>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</si>
  <si>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</si>
  <si>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</si>
  <si>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</si>
  <si>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</si>
  <si>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</si>
  <si>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</si>
  <si>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</si>
  <si>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</si>
  <si>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</si>
  <si>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</si>
  <si>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</si>
  <si>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</si>
  <si>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</si>
  <si>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</si>
  <si>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</si>
  <si>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</si>
  <si>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</si>
  <si>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</si>
  <si>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</si>
  <si>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</si>
  <si>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</si>
  <si>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</si>
  <si>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</si>
  <si>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</si>
  <si>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</si>
  <si>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</si>
  <si>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</si>
  <si>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</si>
  <si>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</si>
  <si>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</si>
  <si>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</si>
  <si>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</si>
  <si>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</si>
  <si>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</si>
  <si>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</si>
  <si>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</si>
  <si>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</si>
  <si>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</si>
  <si>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</si>
  <si>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</si>
  <si>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</si>
  <si>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</si>
  <si>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</si>
  <si>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</si>
  <si>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</si>
  <si>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</si>
  <si>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</si>
  <si>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</si>
  <si>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</si>
  <si>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</si>
  <si>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</si>
  <si>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</si>
  <si>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</si>
  <si>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</si>
  <si>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</si>
  <si>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</si>
  <si>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</si>
  <si>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</si>
  <si>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</si>
  <si>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</si>
  <si>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</si>
  <si>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</si>
  <si>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</si>
  <si>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</si>
  <si>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</si>
  <si>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</si>
  <si>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</si>
  <si>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</si>
  <si>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</si>
  <si>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</si>
  <si>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</si>
  <si>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</si>
  <si>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</si>
  <si>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</si>
  <si>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</si>
  <si>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</si>
  <si>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</si>
  <si>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</si>
  <si>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</si>
  <si>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</si>
  <si>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</si>
  <si>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</si>
  <si>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</si>
  <si>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</si>
  <si>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</si>
  <si>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</si>
  <si>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</si>
  <si>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</si>
  <si>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</si>
  <si>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</si>
  <si>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</si>
  <si>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</si>
  <si>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</si>
  <si>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</si>
  <si>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</si>
  <si>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</si>
  <si>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</si>
  <si>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</si>
  <si>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</si>
  <si>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</si>
  <si>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</si>
  <si>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</si>
  <si>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</si>
  <si>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</si>
  <si>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</si>
  <si>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</si>
  <si>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</si>
  <si>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</si>
  <si>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</si>
  <si>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</si>
  <si>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</si>
  <si>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</si>
  <si>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</si>
  <si>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</si>
  <si>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</si>
  <si>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</si>
  <si>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</si>
  <si>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</si>
  <si>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</si>
  <si>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</si>
  <si>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</si>
  <si>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</si>
  <si>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</si>
  <si>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</si>
  <si>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</si>
  <si>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</si>
  <si>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</si>
  <si>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</si>
  <si>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</si>
  <si>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</si>
  <si>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</si>
  <si>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</si>
  <si>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</si>
  <si>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</si>
  <si>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</si>
  <si>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</si>
  <si>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</si>
  <si>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</si>
  <si>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</si>
  <si>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</si>
  <si>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</si>
  <si>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</si>
  <si>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</si>
  <si>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</si>
  <si>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</si>
  <si>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</si>
  <si>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</si>
  <si>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</si>
  <si>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</si>
  <si>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</si>
  <si>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</si>
  <si>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</si>
  <si>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</si>
  <si>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</si>
  <si>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</si>
  <si>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</si>
  <si>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</si>
  <si>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</si>
  <si>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</si>
  <si>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</si>
  <si>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</si>
  <si>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</si>
  <si>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</si>
  <si>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</si>
  <si>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</si>
  <si>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</si>
  <si>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</si>
  <si>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</si>
  <si>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</si>
  <si>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</si>
  <si>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</si>
  <si>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</si>
  <si>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</si>
  <si>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</si>
  <si>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</si>
  <si>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</si>
  <si>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</si>
  <si>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</si>
  <si>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</si>
  <si>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</si>
  <si>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</si>
  <si>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</si>
  <si>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</si>
  <si>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</si>
  <si>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</si>
  <si>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</si>
  <si>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</si>
  <si>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</si>
  <si>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</si>
  <si>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</si>
  <si>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</si>
  <si>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</si>
  <si>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</si>
  <si>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</si>
  <si>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</si>
  <si>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</si>
  <si>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</si>
  <si>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</si>
  <si>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</si>
  <si>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</si>
  <si>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</si>
  <si>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</si>
  <si>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</si>
  <si>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</si>
  <si>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</si>
  <si>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</si>
  <si>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</si>
  <si>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</si>
  <si>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</si>
  <si>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</si>
  <si>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</si>
  <si>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</si>
  <si>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</si>
  <si>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</si>
  <si>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</si>
  <si>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</si>
  <si>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</si>
  <si>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</si>
  <si>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</si>
  <si>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</si>
  <si>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</si>
  <si>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</si>
  <si>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</si>
  <si>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</si>
  <si>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</si>
  <si>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</si>
  <si>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</si>
  <si>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</si>
  <si>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</si>
  <si>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</si>
  <si>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</si>
  <si>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</si>
  <si>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</si>
  <si>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</si>
  <si>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</si>
  <si>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</si>
  <si>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</si>
  <si>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</si>
  <si>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</si>
  <si>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</si>
  <si>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</si>
  <si>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</si>
  <si>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</si>
  <si>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</si>
  <si>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</si>
  <si>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</si>
  <si>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</si>
  <si>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</si>
  <si>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</si>
  <si>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</si>
  <si>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</si>
  <si>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</si>
  <si>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</si>
  <si>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</si>
  <si>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</si>
  <si>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</si>
  <si>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</si>
  <si>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</si>
  <si>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</si>
  <si>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</si>
  <si>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</si>
  <si>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</si>
  <si>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</si>
  <si>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</si>
  <si>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</si>
  <si>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</si>
  <si>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</si>
  <si>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</si>
  <si>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</si>
  <si>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</si>
  <si>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</si>
  <si>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</si>
  <si>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</si>
  <si>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</si>
  <si>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</si>
  <si>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</si>
  <si>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</si>
  <si>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</si>
  <si>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</si>
  <si>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</si>
  <si>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</si>
  <si>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</si>
  <si>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</si>
  <si>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</si>
  <si>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</si>
  <si>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</si>
  <si>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</si>
  <si>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</si>
  <si>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</si>
  <si>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</si>
  <si>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</si>
  <si>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</si>
  <si>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</si>
  <si>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</si>
  <si>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</si>
  <si>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</si>
  <si>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</si>
  <si>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</si>
  <si>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</si>
  <si>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</si>
  <si>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</si>
  <si>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</si>
  <si>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</si>
  <si>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</si>
  <si>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</si>
  <si>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</si>
  <si>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</si>
  <si>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</si>
  <si>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</si>
  <si>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</si>
  <si>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</si>
  <si>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</si>
  <si>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</si>
  <si>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</si>
  <si>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</si>
  <si>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</si>
  <si>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</si>
  <si>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</si>
  <si>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</si>
  <si>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</si>
  <si>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</si>
  <si>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</si>
  <si>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</si>
  <si>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</si>
  <si>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</si>
  <si>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</si>
  <si>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</si>
  <si>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</si>
  <si>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</si>
  <si>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</si>
  <si>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</si>
  <si>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</si>
  <si>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</si>
  <si>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</si>
  <si>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</si>
  <si>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</si>
  <si>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</si>
  <si>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</si>
  <si>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</si>
  <si>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</si>
  <si>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</si>
  <si>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</si>
  <si>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</si>
  <si>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</si>
  <si>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</si>
  <si>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</si>
  <si>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</si>
  <si>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</si>
  <si>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</si>
  <si>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</si>
  <si>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</si>
  <si>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</si>
  <si>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</si>
  <si>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</si>
  <si>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</si>
  <si>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</si>
  <si>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</si>
  <si>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</si>
  <si>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</si>
  <si>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</si>
  <si>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</si>
  <si>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</si>
  <si>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</si>
  <si>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</si>
  <si>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</si>
  <si>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</si>
  <si>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</si>
  <si>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</si>
  <si>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</si>
  <si>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</si>
  <si>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</si>
  <si>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</si>
  <si>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</si>
  <si>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</si>
  <si>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</si>
  <si>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</si>
  <si>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</si>
  <si>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</si>
  <si>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</si>
  <si>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</si>
  <si>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</si>
  <si>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</si>
  <si>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</si>
  <si>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</si>
  <si>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</si>
  <si>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</si>
  <si>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</si>
  <si>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</si>
  <si>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</si>
  <si>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</si>
  <si>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</si>
  <si>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</si>
  <si>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</si>
  <si>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</si>
  <si>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</si>
  <si>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</si>
  <si>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</si>
  <si>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</si>
  <si>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</si>
  <si>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</si>
  <si>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</si>
  <si>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</si>
  <si>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</si>
  <si>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</si>
  <si>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</si>
  <si>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</si>
  <si>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</si>
  <si>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</si>
  <si>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</si>
  <si>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</si>
  <si>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</si>
  <si>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</si>
  <si>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</si>
  <si>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</si>
  <si>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</si>
  <si>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</si>
  <si>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</si>
  <si>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</si>
  <si>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</si>
  <si>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</si>
  <si>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</si>
  <si>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</si>
  <si>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</si>
  <si>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</si>
  <si>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</si>
  <si>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</si>
  <si>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</si>
  <si>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</si>
  <si>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</si>
  <si>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</si>
  <si>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</si>
  <si>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</si>
  <si>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</si>
  <si>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</si>
  <si>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</si>
  <si>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</si>
  <si>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</si>
  <si>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</si>
  <si>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</si>
  <si>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</si>
  <si>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</si>
  <si>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</si>
  <si>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</si>
  <si>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</si>
  <si>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</si>
  <si>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</si>
  <si>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</si>
  <si>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</si>
  <si>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</si>
  <si>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</si>
  <si>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</si>
  <si>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</si>
  <si>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</si>
  <si>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</si>
  <si>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</si>
  <si>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</si>
  <si>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</si>
  <si>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</si>
  <si>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</si>
  <si>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</si>
  <si>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</si>
  <si>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</si>
  <si>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</si>
  <si>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</si>
  <si>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</si>
  <si>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</si>
  <si>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</si>
  <si>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</si>
  <si>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</si>
  <si>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</si>
  <si>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</si>
  <si>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</si>
  <si>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</si>
  <si>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</si>
  <si>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</si>
  <si>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</si>
  <si>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</si>
  <si>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</si>
  <si>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</si>
  <si>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</si>
  <si>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</si>
  <si>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</si>
  <si>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</si>
  <si>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</si>
  <si>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</si>
  <si>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</si>
  <si>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</si>
  <si>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</si>
  <si>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</si>
  <si>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</si>
  <si>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</si>
  <si>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</si>
  <si>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</si>
  <si>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</si>
  <si>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</si>
  <si>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</si>
  <si>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</si>
  <si>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</si>
  <si>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</si>
  <si>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</si>
  <si>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</si>
  <si>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</si>
  <si>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</si>
  <si>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</si>
  <si>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</si>
  <si>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</si>
  <si>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</si>
  <si>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</si>
  <si>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</si>
  <si>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</si>
  <si>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</si>
  <si>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</si>
  <si>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</si>
  <si>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</si>
  <si>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</si>
  <si>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</si>
  <si>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</si>
  <si>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</si>
  <si>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</si>
  <si>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</si>
  <si>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</si>
  <si>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</si>
  <si>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</si>
  <si>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</si>
  <si>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</si>
  <si>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</si>
  <si>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</si>
  <si>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</si>
  <si>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</si>
  <si>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</si>
  <si>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</si>
  <si>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</si>
  <si>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</si>
  <si>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</si>
  <si>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</si>
  <si>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</si>
  <si>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</si>
  <si>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</si>
  <si>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</si>
  <si>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</si>
  <si>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</si>
  <si>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</si>
  <si>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</si>
  <si>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</si>
  <si>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</si>
  <si>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</si>
  <si>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</si>
  <si>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</si>
  <si>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</si>
  <si>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</si>
  <si>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</si>
  <si>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</si>
  <si>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</si>
  <si>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</si>
  <si>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</si>
  <si>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</si>
  <si>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</si>
  <si>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</si>
  <si>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</si>
  <si>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</si>
  <si>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</si>
  <si>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</si>
  <si>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</si>
  <si>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</si>
  <si>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</si>
  <si>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</si>
  <si>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</si>
  <si>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</si>
  <si>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</si>
  <si>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</si>
  <si>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</si>
  <si>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</si>
  <si>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</si>
  <si>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</si>
  <si>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</si>
  <si>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</si>
  <si>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</si>
  <si>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</si>
  <si>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</si>
  <si>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</si>
  <si>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</si>
  <si>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</si>
  <si>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</si>
  <si>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</si>
  <si>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</si>
  <si>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</si>
  <si>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</si>
  <si>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</si>
  <si>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</si>
  <si>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</si>
  <si>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</si>
  <si>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</si>
  <si>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</si>
  <si>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</si>
  <si>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</si>
  <si>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</si>
  <si>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</si>
  <si>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</si>
  <si>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</si>
  <si>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</si>
  <si>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</si>
  <si>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</si>
  <si>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</si>
  <si>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</si>
  <si>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</si>
  <si>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</si>
  <si>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</si>
  <si>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</si>
  <si>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</si>
  <si>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</si>
  <si>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</si>
  <si>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</si>
  <si>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</si>
  <si>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</si>
  <si>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</si>
  <si>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</si>
  <si>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</si>
  <si>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</si>
  <si>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</si>
  <si>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</si>
  <si>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</si>
  <si>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</si>
  <si>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</si>
  <si>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</si>
  <si>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</si>
  <si>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</si>
  <si>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</si>
  <si>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</si>
  <si>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</si>
  <si>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</si>
  <si>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</si>
  <si>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</si>
  <si>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</si>
  <si>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</si>
  <si>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</si>
  <si>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</si>
  <si>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</si>
  <si>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</si>
  <si>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</si>
  <si>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</si>
  <si>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</si>
  <si>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</si>
  <si>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</si>
  <si>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</si>
  <si>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</si>
  <si>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</si>
  <si>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</si>
  <si>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</si>
  <si>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</si>
  <si>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</si>
  <si>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</si>
  <si>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</si>
  <si>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</si>
  <si>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</si>
  <si>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</si>
  <si>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</si>
  <si>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</si>
  <si>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</si>
  <si>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</si>
  <si>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</si>
  <si>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</si>
  <si>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</si>
  <si>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</si>
  <si>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</si>
  <si>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</si>
  <si>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</si>
  <si>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</si>
  <si>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</si>
  <si>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</si>
  <si>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</si>
  <si>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</si>
  <si>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</si>
  <si>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</si>
  <si>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</si>
  <si>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</si>
  <si>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</si>
  <si>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</si>
  <si>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</si>
  <si>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</si>
  <si>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</si>
  <si>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</si>
  <si>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</si>
  <si>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</si>
  <si>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</si>
  <si>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</si>
  <si>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</si>
  <si>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</si>
  <si>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</si>
  <si>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</si>
  <si>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</si>
  <si>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</si>
  <si>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</si>
  <si>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</si>
  <si>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</si>
  <si>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</si>
  <si>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</si>
  <si>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</si>
  <si>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</si>
  <si>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</si>
  <si>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</si>
  <si>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</si>
  <si>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</si>
  <si>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</si>
  <si>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</si>
  <si>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</si>
  <si>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</si>
  <si>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</si>
  <si>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</si>
  <si>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</si>
  <si>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</si>
  <si>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</si>
  <si>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</si>
  <si>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</si>
  <si>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</si>
  <si>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</si>
  <si>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</si>
  <si>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</si>
  <si>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</si>
  <si>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</si>
  <si>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</si>
  <si>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</si>
  <si>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</si>
  <si>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</si>
  <si>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</si>
  <si>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</si>
  <si>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</si>
  <si>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</si>
  <si>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</si>
  <si>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</si>
  <si>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</si>
  <si>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</si>
  <si>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</si>
  <si>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</si>
  <si>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</si>
  <si>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</si>
  <si>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</si>
  <si>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</si>
  <si>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</si>
  <si>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</si>
  <si>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</si>
  <si>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</si>
  <si>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</si>
  <si>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</si>
  <si>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</si>
  <si>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</si>
  <si>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</si>
  <si>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</si>
  <si>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</si>
  <si>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</si>
  <si>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</si>
  <si>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</si>
  <si>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</si>
  <si>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</si>
  <si>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</si>
  <si>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</si>
  <si>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</si>
  <si>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</si>
  <si>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</si>
  <si>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</si>
  <si>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</si>
  <si>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</si>
  <si>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</si>
  <si>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</si>
  <si>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</si>
  <si>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</si>
  <si>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</si>
  <si>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</si>
  <si>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</si>
  <si>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</si>
  <si>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</si>
  <si>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</si>
  <si>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</si>
  <si>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</si>
  <si>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</si>
  <si>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</si>
  <si>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</si>
  <si>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</si>
  <si>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</si>
  <si>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</si>
  <si>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</si>
  <si>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</si>
  <si>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</si>
  <si>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</si>
  <si>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</si>
  <si>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</si>
  <si>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</si>
  <si>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</si>
  <si>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</si>
  <si>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</si>
  <si>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</si>
  <si>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</si>
  <si>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</si>
  <si>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</si>
  <si>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</si>
  <si>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</si>
  <si>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</si>
  <si>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</si>
  <si>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</si>
  <si>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</si>
  <si>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</si>
  <si>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</si>
  <si>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</si>
  <si>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</si>
  <si>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</si>
  <si>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</si>
  <si>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</si>
  <si>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</si>
  <si>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</si>
  <si>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</si>
  <si>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</si>
  <si>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</si>
  <si>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</si>
  <si>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</si>
  <si>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</si>
  <si>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</si>
  <si>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</si>
  <si>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</si>
  <si>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</si>
  <si>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</si>
  <si>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</si>
  <si>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</si>
  <si>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</si>
  <si>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</si>
  <si>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</si>
  <si>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</si>
  <si>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</si>
  <si>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</si>
  <si>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</si>
  <si>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</si>
  <si>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</si>
  <si>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</si>
  <si>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</si>
  <si>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</si>
  <si>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</si>
  <si>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</si>
  <si>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</si>
  <si>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</si>
  <si>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</si>
  <si>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</si>
  <si>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</si>
  <si>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</si>
  <si>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</si>
  <si>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</si>
  <si>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</si>
  <si>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</si>
  <si>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</si>
  <si>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</si>
  <si>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</si>
  <si>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</si>
  <si>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</si>
  <si>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</si>
  <si>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</si>
  <si>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</si>
  <si>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</si>
  <si>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</si>
  <si>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</si>
  <si>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</si>
  <si>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</si>
  <si>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</si>
  <si>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</si>
  <si>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</si>
  <si>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</si>
  <si>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</si>
  <si>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</si>
  <si>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</si>
  <si>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</si>
  <si>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</si>
  <si>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</si>
  <si>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</si>
  <si>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</si>
  <si>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</si>
  <si>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</si>
  <si>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</si>
  <si>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</si>
  <si>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</si>
  <si>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</si>
  <si>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</si>
  <si>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</si>
  <si>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</si>
  <si>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</si>
  <si>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</si>
  <si>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</si>
  <si>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</si>
  <si>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</si>
  <si>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</si>
  <si>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</si>
  <si>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</si>
  <si>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</si>
  <si>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</si>
  <si>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</si>
  <si>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</si>
  <si>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</si>
  <si>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</si>
  <si>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</si>
  <si>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</si>
  <si>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</si>
  <si>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</si>
  <si>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</si>
  <si>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</si>
  <si>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</si>
  <si>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</si>
  <si>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</si>
  <si>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</si>
  <si>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</si>
  <si>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</si>
  <si>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</si>
  <si>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</si>
  <si>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</si>
  <si>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</si>
  <si>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</si>
  <si>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</si>
  <si>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</si>
  <si>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</si>
  <si>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</si>
  <si>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</si>
  <si>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</si>
  <si>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</si>
  <si>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</si>
  <si>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</si>
  <si>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</si>
  <si>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</si>
  <si>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</si>
  <si>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</si>
  <si>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</si>
  <si>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</si>
  <si>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</si>
  <si>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</si>
  <si>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</si>
  <si>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</si>
  <si>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</si>
  <si>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</si>
  <si>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</si>
  <si>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</si>
  <si>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</si>
  <si>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</si>
  <si>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</si>
  <si>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</si>
  <si>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</si>
  <si>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</si>
  <si>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</si>
  <si>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</si>
  <si>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</si>
  <si>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</si>
  <si>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</si>
  <si>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</si>
  <si>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</si>
  <si>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</si>
  <si>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</si>
  <si>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</si>
  <si>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</si>
  <si>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</si>
  <si>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</si>
  <si>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</si>
  <si>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</si>
  <si>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</si>
  <si>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</si>
  <si>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</si>
  <si>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</si>
  <si>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</si>
  <si>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</si>
  <si>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</si>
  <si>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</si>
  <si>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</si>
  <si>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</si>
  <si>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</si>
  <si>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</si>
  <si>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</si>
  <si>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</si>
  <si>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</si>
  <si>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</si>
  <si>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</si>
  <si>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</si>
  <si>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</si>
  <si>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</si>
  <si>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</si>
  <si>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</si>
  <si>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</si>
  <si>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</si>
  <si>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</si>
  <si>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</si>
  <si>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</si>
  <si>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</si>
  <si>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</si>
  <si>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</si>
  <si>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</si>
  <si>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</si>
  <si>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</si>
  <si>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</si>
  <si>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</si>
  <si>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</si>
  <si>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</si>
  <si>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</si>
  <si>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</si>
  <si>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</si>
  <si>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</si>
  <si>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</si>
  <si>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</si>
  <si>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</si>
  <si>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</si>
  <si>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</si>
  <si>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</si>
  <si>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</si>
  <si>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</si>
  <si>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</si>
  <si>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</si>
  <si>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</si>
  <si>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</si>
  <si>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</si>
  <si>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</si>
  <si>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</si>
  <si>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</si>
  <si>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</si>
  <si>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</si>
  <si>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</si>
  <si>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</si>
  <si>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</si>
  <si>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</si>
  <si>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</si>
  <si>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</si>
  <si>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</si>
  <si>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</si>
  <si>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</si>
  <si>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</si>
  <si>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</si>
  <si>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</si>
  <si>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</si>
  <si>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</si>
  <si>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</si>
  <si>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</si>
  <si>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</si>
  <si>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</si>
  <si>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</si>
  <si>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</si>
  <si>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</si>
  <si>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</si>
  <si>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</si>
  <si>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</si>
  <si>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</si>
  <si>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</si>
  <si>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</si>
  <si>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</si>
  <si>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</si>
  <si>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</si>
  <si>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</si>
  <si>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</si>
  <si>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</si>
  <si>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</si>
  <si>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</si>
  <si>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</si>
  <si>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</si>
  <si>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</si>
  <si>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</si>
  <si>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</si>
  <si>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</si>
  <si>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</si>
  <si>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</si>
  <si>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</si>
  <si>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</si>
  <si>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</si>
  <si>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</si>
  <si>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</si>
  <si>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</si>
  <si>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</si>
  <si>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</si>
  <si>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</si>
  <si>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</si>
  <si>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</si>
  <si>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</si>
  <si>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</si>
  <si>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</si>
  <si>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</si>
  <si>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</si>
  <si>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</si>
  <si>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</si>
  <si>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</si>
  <si>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</si>
  <si>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</si>
  <si>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</si>
  <si>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</si>
  <si>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</si>
  <si>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</si>
  <si>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</si>
  <si>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</si>
  <si>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</si>
  <si>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</si>
  <si>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</si>
  <si>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</si>
  <si>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</si>
  <si>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</si>
  <si>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</si>
  <si>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</si>
  <si>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</si>
  <si>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</si>
  <si>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</si>
  <si>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</si>
  <si>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</si>
  <si>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</si>
  <si>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</si>
  <si>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</si>
  <si>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</si>
  <si>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</si>
  <si>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</si>
  <si>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</si>
  <si>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</si>
  <si>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</si>
  <si>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</si>
  <si>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</si>
  <si>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</si>
  <si>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</si>
  <si>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</si>
  <si>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</si>
  <si>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</si>
  <si>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</si>
  <si>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</si>
  <si>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</si>
  <si>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</si>
  <si>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</si>
  <si>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</si>
  <si>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</si>
  <si>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</si>
  <si>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</si>
  <si>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</si>
  <si>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</si>
  <si>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</si>
  <si>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</si>
  <si>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</si>
  <si>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</si>
  <si>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</si>
  <si>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</si>
  <si>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</si>
  <si>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</si>
  <si>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</si>
  <si>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</si>
  <si>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</si>
  <si>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</si>
  <si>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</si>
  <si>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</si>
  <si>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</si>
  <si>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</si>
  <si>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</si>
  <si>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</si>
  <si>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</si>
  <si>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</si>
  <si>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</si>
  <si>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</si>
  <si>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</si>
  <si>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</si>
  <si>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</si>
  <si>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</si>
  <si>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</si>
  <si>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</si>
  <si>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</si>
  <si>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</si>
  <si>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</si>
  <si>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</si>
  <si>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</si>
  <si>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</si>
  <si>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</si>
  <si>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</si>
  <si>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</si>
  <si>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</si>
  <si>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</si>
  <si>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</si>
  <si>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</si>
  <si>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</si>
  <si>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</si>
  <si>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</si>
  <si>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</si>
  <si>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</si>
  <si>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</si>
  <si>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</si>
  <si>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</si>
  <si>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</si>
  <si>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</si>
  <si>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</si>
  <si>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</si>
  <si>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</si>
  <si>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</si>
  <si>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</si>
  <si>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</si>
  <si>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</si>
  <si>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</si>
  <si>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</si>
  <si>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</si>
  <si>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</si>
  <si>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</si>
  <si>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</si>
  <si>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</si>
  <si>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</si>
  <si>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</si>
  <si>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</si>
  <si>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</si>
  <si>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</si>
  <si>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</si>
  <si>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</si>
  <si>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</si>
  <si>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</si>
  <si>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</si>
  <si>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</si>
  <si>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</si>
  <si>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</si>
  <si>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</si>
  <si>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</si>
  <si>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</si>
  <si>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</si>
  <si>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</si>
  <si>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</si>
  <si>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</si>
  <si>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</si>
  <si>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</si>
  <si>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</si>
  <si>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</si>
  <si>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</si>
  <si>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</si>
  <si>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</si>
  <si>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</si>
  <si>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</si>
  <si>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</si>
  <si>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</si>
  <si>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</si>
  <si>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</si>
  <si>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</si>
  <si>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</si>
  <si>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</si>
  <si>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</si>
  <si>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</si>
  <si>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</si>
  <si>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</si>
  <si>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</si>
  <si>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</si>
  <si>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</si>
  <si>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</si>
  <si>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</si>
  <si>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</si>
  <si>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</si>
  <si>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</si>
  <si>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</si>
  <si>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</si>
  <si>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</si>
  <si>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</si>
  <si>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</si>
  <si>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</si>
  <si>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</si>
  <si>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</si>
  <si>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</si>
  <si>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</si>
  <si>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</si>
  <si>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</si>
  <si>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</si>
  <si>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</si>
  <si>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</si>
  <si>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</si>
  <si>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</si>
  <si>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</si>
  <si>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</si>
  <si>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</si>
  <si>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</si>
  <si>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</si>
  <si>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</si>
  <si>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</si>
  <si>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</si>
  <si>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</si>
  <si>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</si>
  <si>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</si>
  <si>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</si>
  <si>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</si>
  <si>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</si>
  <si>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</si>
  <si>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</si>
  <si>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</si>
  <si>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</si>
  <si>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</si>
  <si>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</si>
  <si>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</si>
  <si>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</si>
  <si>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</si>
  <si>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</si>
  <si>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</si>
  <si>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</si>
  <si>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</si>
  <si>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</si>
  <si>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</si>
  <si>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</si>
  <si>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</si>
  <si>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</si>
  <si>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</si>
  <si>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</si>
  <si>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</si>
  <si>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</si>
  <si>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</si>
  <si>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</si>
  <si>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</si>
  <si>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</si>
  <si>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</si>
  <si>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</si>
  <si>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</si>
  <si>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</si>
  <si>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</si>
  <si>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</si>
  <si>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</si>
  <si>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</si>
  <si>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</si>
  <si>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</si>
  <si>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</si>
  <si>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</si>
  <si>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</si>
  <si>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</si>
  <si>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</si>
  <si>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</si>
  <si>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</si>
  <si>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</si>
  <si>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</si>
  <si>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</si>
  <si>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</si>
  <si>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</si>
  <si>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</si>
  <si>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</si>
  <si>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</si>
  <si>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</si>
  <si>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</si>
  <si>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</si>
  <si>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</si>
  <si>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</si>
  <si>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</si>
  <si>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</si>
  <si>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</si>
  <si>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</si>
  <si>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</si>
  <si>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</si>
  <si>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</si>
  <si>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</si>
  <si>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</si>
  <si>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</si>
  <si>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</si>
  <si>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</si>
  <si>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</si>
  <si>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</si>
  <si>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</si>
  <si>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</si>
  <si>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</si>
  <si>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</si>
  <si>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</si>
  <si>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</si>
  <si>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</si>
  <si>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</si>
  <si>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</si>
  <si>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</si>
  <si>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</si>
  <si>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</si>
  <si>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</si>
  <si>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</si>
  <si>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</si>
  <si>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</si>
  <si>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</si>
  <si>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</si>
  <si>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</si>
  <si>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</si>
  <si>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</si>
  <si>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</si>
  <si>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</si>
  <si>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</si>
  <si>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</si>
  <si>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</si>
  <si>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</si>
  <si>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</si>
  <si>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</si>
  <si>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</si>
  <si>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</si>
  <si>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</si>
  <si>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</si>
  <si>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</si>
  <si>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</si>
  <si>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</si>
  <si>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</si>
  <si>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</si>
  <si>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</si>
  <si>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</si>
  <si>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</si>
  <si>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</si>
  <si>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</si>
  <si>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</si>
  <si>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</si>
  <si>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</si>
  <si>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</si>
  <si>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</si>
  <si>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</si>
  <si>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</si>
  <si>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</si>
  <si>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</si>
  <si>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</si>
  <si>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</si>
  <si>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</si>
  <si>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</si>
  <si>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</si>
  <si>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</si>
  <si>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</si>
  <si>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</si>
  <si>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</si>
  <si>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</si>
  <si>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</si>
  <si>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</si>
  <si>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</si>
  <si>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</si>
  <si>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</si>
  <si>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</si>
  <si>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</si>
  <si>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</si>
  <si>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</si>
  <si>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</si>
  <si>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</si>
  <si>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</si>
  <si>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</si>
  <si>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</si>
  <si>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</si>
  <si>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</si>
  <si>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</si>
  <si>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</si>
  <si>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</si>
  <si>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</si>
  <si>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</si>
  <si>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</si>
  <si>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</si>
  <si>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</si>
  <si>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</si>
  <si>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</si>
  <si>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</si>
  <si>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</si>
  <si>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</si>
  <si>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</si>
  <si>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</si>
  <si>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</si>
  <si>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</si>
  <si>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</si>
  <si>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</si>
  <si>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</si>
  <si>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</si>
  <si>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</si>
  <si>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</si>
  <si>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</si>
  <si>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</si>
  <si>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</si>
  <si>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</si>
  <si>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</si>
  <si>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</si>
  <si>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</si>
  <si>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</si>
  <si>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</si>
  <si>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</si>
  <si>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</si>
  <si>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</si>
  <si>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</si>
  <si>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</si>
  <si>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</si>
  <si>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</si>
  <si>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</si>
  <si>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</si>
  <si>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</si>
  <si>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</si>
  <si>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</si>
  <si>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</si>
  <si>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</si>
  <si>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</si>
  <si>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</si>
  <si>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</si>
  <si>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</si>
  <si>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</si>
  <si>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</si>
  <si>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</si>
  <si>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</si>
  <si>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</si>
  <si>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</si>
  <si>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</si>
  <si>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</si>
  <si>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</si>
  <si>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</si>
  <si>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</si>
  <si>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</si>
  <si>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</si>
  <si>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</si>
  <si>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</si>
  <si>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</si>
  <si>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</si>
  <si>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</si>
  <si>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</si>
  <si>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</si>
  <si>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</si>
  <si>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</si>
  <si>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</si>
  <si>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</si>
  <si>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</si>
  <si>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</si>
  <si>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</si>
  <si>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</si>
  <si>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</si>
  <si>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</si>
  <si>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</si>
  <si>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</si>
  <si>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</si>
  <si>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</si>
  <si>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</si>
  <si>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</si>
  <si>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</si>
  <si>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</si>
  <si>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</si>
  <si>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</si>
  <si>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</si>
  <si>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</si>
  <si>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</si>
  <si>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</si>
  <si>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</si>
  <si>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</si>
  <si>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</si>
  <si>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</si>
  <si>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</si>
  <si>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</si>
  <si>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</si>
  <si>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</si>
  <si>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</si>
  <si>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</si>
  <si>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</si>
  <si>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</si>
  <si>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</si>
  <si>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</si>
  <si>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</si>
  <si>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</si>
  <si>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</si>
  <si>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</si>
  <si>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</si>
  <si>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</si>
  <si>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</si>
  <si>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</si>
  <si>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</si>
  <si>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</si>
  <si>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</si>
  <si>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</si>
  <si>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</si>
  <si>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</si>
  <si>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</si>
  <si>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</si>
  <si>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</si>
  <si>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</si>
  <si>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</si>
  <si>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</si>
  <si>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</si>
  <si>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</si>
  <si>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</si>
  <si>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</si>
  <si>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</si>
  <si>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</si>
  <si>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</si>
  <si>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</si>
  <si>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</si>
  <si>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</si>
  <si>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</si>
  <si>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</si>
  <si>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</si>
  <si>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</si>
  <si>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</si>
  <si>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</si>
  <si>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</si>
  <si>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</si>
  <si>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</si>
  <si>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</si>
  <si>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</si>
  <si>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</si>
  <si>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</si>
  <si>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</si>
  <si>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</si>
  <si>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</si>
  <si>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</si>
  <si>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</si>
  <si>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</si>
  <si>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</si>
  <si>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</si>
  <si>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</si>
  <si>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</si>
  <si>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</si>
  <si>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</si>
  <si>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</si>
  <si>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</si>
  <si>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</si>
  <si>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</si>
  <si>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</si>
  <si>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</si>
  <si>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</si>
  <si>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</si>
  <si>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</si>
  <si>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</si>
  <si>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</si>
  <si>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</si>
  <si>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</si>
  <si>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</si>
  <si>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</si>
  <si>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</si>
  <si>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</si>
  <si>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</si>
  <si>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</si>
  <si>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</si>
  <si>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</si>
  <si>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</si>
  <si>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</si>
  <si>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</si>
  <si>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</si>
  <si>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</si>
  <si>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</si>
  <si>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</si>
  <si>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</si>
  <si>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</si>
  <si>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</si>
  <si>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</si>
  <si>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</si>
  <si>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</si>
  <si>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</si>
  <si>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</si>
  <si>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</si>
  <si>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</si>
  <si>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</si>
  <si>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</si>
  <si>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</si>
  <si>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</si>
  <si>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</si>
  <si>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</si>
  <si>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</si>
  <si>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</si>
  <si>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</si>
  <si>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</si>
  <si>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</si>
  <si>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</si>
  <si>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</si>
  <si>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</si>
  <si>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</si>
  <si>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</si>
  <si>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</si>
  <si>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</si>
  <si>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</si>
  <si>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</si>
  <si>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</si>
  <si>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</si>
  <si>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</si>
  <si>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</si>
  <si>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</si>
  <si>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</si>
  <si>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</si>
  <si>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</si>
  <si>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</si>
  <si>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</si>
  <si>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</si>
  <si>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</si>
  <si>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</si>
  <si>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</si>
  <si>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</si>
  <si>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</si>
  <si>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</si>
  <si>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</si>
  <si>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</si>
  <si>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</si>
  <si>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</si>
  <si>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</si>
  <si>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</si>
  <si>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</si>
  <si>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</si>
  <si>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</si>
  <si>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</si>
  <si>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</si>
  <si>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</si>
  <si>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</si>
  <si>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</si>
  <si>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</si>
  <si>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</si>
  <si>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</si>
  <si>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</si>
  <si>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</si>
  <si>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</si>
  <si>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</si>
  <si>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</si>
  <si>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</si>
  <si>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</si>
  <si>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</si>
  <si>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</si>
  <si>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</si>
  <si>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</si>
  <si>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</si>
  <si>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</si>
  <si>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</si>
  <si>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</si>
  <si>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</si>
  <si>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</si>
  <si>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</si>
  <si>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</si>
  <si>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</si>
  <si>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</si>
  <si>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</si>
  <si>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</si>
  <si>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</si>
  <si>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</si>
  <si>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</si>
  <si>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</si>
  <si>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</si>
  <si>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</si>
  <si>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</si>
  <si>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</si>
  <si>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</si>
  <si>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</si>
  <si>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</si>
  <si>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</si>
  <si>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</si>
  <si>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</si>
  <si>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</si>
  <si>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</si>
  <si>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</si>
  <si>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</si>
  <si>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</si>
  <si>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</si>
  <si>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</si>
  <si>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</si>
  <si>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</si>
  <si>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</si>
  <si>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</si>
  <si>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</si>
  <si>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</si>
  <si>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</si>
  <si>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</si>
  <si>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</si>
  <si>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</si>
  <si>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</si>
  <si>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</si>
  <si>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</si>
  <si>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</si>
  <si>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</si>
  <si>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</si>
  <si>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</si>
  <si>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</si>
  <si>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</si>
  <si>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</si>
  <si>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</si>
  <si>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</si>
  <si>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</si>
  <si>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</si>
  <si>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</si>
  <si>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</si>
  <si>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</si>
  <si>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</si>
  <si>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</si>
  <si>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</si>
  <si>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</si>
  <si>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</si>
  <si>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</si>
  <si>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</si>
  <si>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</si>
  <si>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</si>
  <si>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</si>
  <si>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</si>
  <si>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</si>
  <si>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</si>
  <si>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</si>
  <si>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</si>
  <si>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</si>
  <si>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</si>
  <si>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</si>
  <si>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</si>
  <si>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</si>
  <si>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</si>
  <si>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</si>
  <si>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</si>
  <si>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</si>
  <si>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</si>
  <si>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</si>
  <si>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</si>
  <si>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</si>
  <si>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</si>
  <si>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</si>
  <si>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</si>
  <si>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</si>
  <si>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</si>
  <si>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</si>
  <si>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</si>
  <si>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</si>
  <si>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</si>
  <si>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</si>
  <si>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</si>
  <si>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</si>
  <si>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</si>
  <si>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</si>
  <si>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</si>
  <si>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</si>
  <si>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</si>
  <si>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</si>
  <si>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</si>
  <si>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</si>
  <si>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</si>
  <si>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</si>
  <si>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</si>
  <si>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</si>
  <si>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</si>
  <si>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</si>
  <si>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</si>
  <si>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</si>
  <si>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</si>
  <si>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</si>
  <si>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</si>
  <si>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</si>
  <si>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</si>
  <si>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</si>
  <si>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</si>
  <si>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</si>
  <si>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</si>
  <si>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</si>
  <si>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</si>
  <si>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</si>
  <si>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</si>
  <si>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</si>
  <si>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</si>
  <si>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</si>
  <si>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</si>
  <si>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</si>
  <si>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</si>
  <si>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</si>
  <si>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</si>
  <si>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</si>
  <si>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</si>
  <si>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</si>
  <si>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</si>
  <si>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</si>
  <si>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</si>
  <si>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</si>
  <si>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</si>
  <si>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</si>
  <si>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</si>
  <si>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</si>
  <si>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</si>
  <si>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</si>
  <si>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</si>
  <si>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</si>
  <si>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</si>
  <si>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</si>
  <si>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</si>
  <si>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</si>
  <si>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</si>
  <si>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</si>
  <si>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</si>
  <si>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</si>
  <si>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</si>
  <si>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</si>
  <si>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</si>
  <si>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</si>
  <si>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</si>
  <si>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</si>
  <si>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</si>
  <si>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</si>
  <si>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</si>
  <si>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</si>
  <si>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</si>
  <si>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</si>
  <si>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</si>
  <si>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</si>
  <si>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</si>
  <si>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</si>
  <si>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</si>
  <si>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</si>
  <si>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</si>
  <si>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</si>
  <si>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</si>
  <si>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</si>
  <si>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</si>
  <si>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</si>
  <si>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</si>
  <si>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</si>
  <si>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</si>
  <si>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</si>
  <si>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</si>
  <si>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</si>
  <si>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</si>
  <si>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</si>
  <si>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</si>
  <si>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</si>
  <si>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</si>
  <si>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</si>
  <si>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</si>
  <si>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</si>
  <si>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</si>
  <si>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</si>
  <si>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</si>
  <si>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</si>
  <si>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</si>
  <si>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</si>
  <si>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</si>
  <si>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</si>
  <si>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</si>
  <si>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</si>
  <si>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</si>
  <si>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</si>
  <si>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</si>
  <si>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</si>
  <si>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</si>
  <si>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</si>
  <si>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</si>
  <si>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</si>
  <si>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</si>
  <si>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</si>
  <si>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</si>
  <si>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</si>
  <si>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</si>
  <si>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</si>
  <si>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</si>
  <si>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</si>
  <si>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</si>
  <si>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</si>
  <si>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</si>
  <si>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</si>
  <si>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</si>
  <si>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</si>
  <si>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</si>
  <si>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</si>
  <si>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</si>
  <si>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</si>
  <si>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</si>
  <si>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</si>
  <si>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</si>
  <si>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</si>
  <si>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</si>
  <si>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</si>
  <si>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</si>
  <si>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</si>
  <si>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</si>
  <si>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</si>
  <si>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</si>
  <si>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</si>
  <si>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</si>
  <si>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</si>
  <si>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</si>
  <si>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</si>
  <si>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</si>
  <si>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</si>
  <si>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</si>
  <si>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</si>
  <si>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</si>
  <si>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</si>
  <si>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</si>
  <si>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</si>
  <si>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</si>
  <si>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</si>
  <si>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</si>
  <si>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</si>
  <si>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</si>
  <si>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</si>
  <si>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</si>
  <si>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</si>
  <si>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</si>
  <si>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</si>
  <si>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</si>
  <si>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</si>
  <si>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</si>
  <si>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</si>
  <si>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</si>
  <si>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</si>
  <si>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</si>
  <si>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</si>
  <si>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</si>
  <si>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</si>
  <si>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</si>
  <si>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</si>
  <si>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</si>
  <si>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</si>
  <si>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</si>
  <si>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</si>
  <si>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</si>
  <si>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</si>
  <si>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</si>
  <si>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</si>
  <si>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</si>
  <si>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</si>
  <si>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</si>
  <si>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</si>
  <si>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</si>
  <si>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</si>
  <si>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</si>
  <si>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</si>
  <si>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</si>
  <si>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</si>
  <si>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</si>
  <si>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</si>
  <si>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</si>
  <si>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</si>
  <si>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</si>
  <si>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</si>
  <si>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</si>
  <si>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</si>
  <si>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</si>
  <si>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</si>
  <si>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</si>
  <si>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</si>
  <si>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</si>
  <si>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</si>
  <si>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</si>
  <si>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</si>
  <si>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</si>
  <si>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</si>
  <si>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</si>
  <si>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</si>
  <si>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</si>
  <si>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</si>
  <si>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</si>
  <si>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</si>
  <si>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</si>
  <si>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</si>
  <si>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</si>
  <si>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</si>
  <si>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</si>
  <si>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</si>
  <si>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</si>
  <si>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</si>
  <si>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</si>
  <si>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</si>
  <si>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</si>
  <si>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</si>
  <si>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</si>
  <si>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</si>
  <si>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</si>
  <si>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</si>
  <si>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</si>
  <si>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</si>
  <si>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</si>
  <si>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</si>
  <si>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</si>
  <si>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</si>
  <si>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</si>
  <si>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</si>
  <si>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</si>
  <si>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</si>
  <si>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</si>
  <si>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</si>
  <si>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</si>
  <si>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</si>
  <si>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</si>
  <si>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</si>
  <si>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</si>
  <si>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</si>
  <si>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</si>
  <si>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</si>
  <si>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</si>
  <si>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</si>
  <si>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</si>
  <si>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</si>
  <si>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</si>
  <si>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</si>
  <si>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</si>
  <si>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</si>
  <si>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</si>
  <si>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</si>
  <si>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</si>
  <si>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</si>
  <si>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</si>
  <si>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</si>
  <si>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</si>
  <si>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</si>
  <si>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</si>
  <si>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</si>
  <si>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</si>
  <si>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</si>
  <si>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</si>
  <si>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</si>
  <si>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</si>
  <si>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</si>
  <si>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</si>
  <si>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</si>
  <si>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</si>
  <si>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</si>
  <si>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</si>
  <si>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</si>
  <si>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</si>
  <si>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</si>
  <si>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</si>
  <si>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</si>
  <si>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</si>
  <si>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</si>
  <si>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</si>
  <si>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</si>
  <si>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</si>
  <si>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</si>
  <si>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</si>
  <si>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</si>
  <si>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</si>
  <si>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</si>
  <si>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</si>
  <si>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</si>
  <si>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</si>
  <si>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</si>
  <si>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</si>
  <si>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</si>
  <si>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</si>
  <si>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</si>
  <si>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</si>
  <si>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</si>
  <si>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</si>
  <si>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</si>
  <si>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</si>
  <si>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</si>
  <si>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</si>
  <si>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</si>
  <si>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</si>
  <si>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</si>
  <si>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</si>
  <si>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</si>
  <si>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</si>
  <si>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</si>
  <si>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</si>
  <si>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</si>
  <si>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</si>
  <si>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</si>
  <si>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</si>
  <si>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</si>
  <si>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</si>
  <si>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</si>
  <si>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</si>
  <si>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</si>
  <si>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</si>
  <si>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</si>
  <si>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</si>
  <si>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</si>
  <si>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</si>
  <si>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</si>
  <si>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</si>
  <si>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</si>
  <si>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</si>
  <si>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</si>
  <si>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</si>
  <si>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</si>
  <si>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</si>
  <si>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</si>
  <si>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</si>
  <si>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</si>
  <si>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</si>
  <si>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</si>
  <si>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</si>
  <si>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</si>
  <si>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</si>
  <si>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</si>
  <si>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</si>
  <si>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</si>
  <si>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</si>
  <si>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</si>
  <si>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</si>
  <si>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</si>
  <si>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</si>
  <si>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</si>
  <si>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</si>
  <si>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</si>
  <si>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</si>
  <si>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</si>
  <si>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</si>
  <si>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</si>
  <si>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</si>
  <si>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</si>
  <si>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</si>
  <si>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</si>
  <si>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</si>
  <si>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</si>
  <si>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</si>
  <si>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</si>
  <si>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</si>
  <si>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</si>
  <si>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</si>
  <si>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</si>
  <si>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</si>
  <si>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</si>
  <si>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</si>
  <si>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</si>
  <si>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</si>
  <si>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</si>
  <si>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</si>
  <si>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</si>
  <si>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</si>
  <si>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</si>
  <si>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</si>
  <si>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</si>
  <si>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</si>
  <si>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</si>
  <si>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</si>
  <si>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</si>
  <si>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</si>
  <si>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</si>
  <si>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</si>
  <si>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</si>
  <si>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</si>
  <si>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</si>
  <si>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</si>
  <si>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</si>
  <si>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</si>
  <si>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</si>
  <si>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</si>
  <si>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</si>
  <si>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</si>
  <si>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</si>
  <si>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</si>
  <si>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</si>
  <si>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</si>
  <si>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</si>
  <si>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</si>
  <si>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</si>
  <si>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</si>
  <si>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</si>
  <si>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</si>
  <si>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</si>
  <si>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</si>
  <si>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</si>
  <si>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</si>
  <si>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</si>
  <si>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</si>
  <si>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</si>
  <si>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</si>
  <si>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</si>
  <si>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</si>
  <si>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</si>
  <si>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</si>
  <si>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</si>
  <si>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</si>
  <si>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</si>
  <si>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</si>
  <si>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</si>
  <si>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</si>
  <si>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</si>
  <si>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</si>
  <si>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</si>
  <si>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</si>
  <si>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</si>
  <si>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</si>
  <si>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</si>
  <si>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</si>
  <si>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</si>
  <si>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</si>
  <si>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</si>
  <si>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</si>
  <si>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</si>
  <si>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</si>
  <si>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</si>
  <si>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</si>
  <si>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</si>
  <si>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</si>
  <si>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</si>
  <si>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</si>
  <si>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</si>
  <si>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</si>
  <si>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</si>
  <si>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</si>
  <si>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</si>
  <si>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</si>
  <si>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</si>
  <si>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</si>
  <si>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</si>
  <si>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</si>
  <si>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</si>
  <si>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</si>
  <si>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</si>
  <si>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</si>
  <si>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</si>
  <si>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</si>
  <si>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</si>
  <si>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</si>
  <si>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</si>
  <si>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</si>
  <si>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</si>
  <si>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</si>
  <si>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</si>
  <si>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</si>
  <si>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</si>
  <si>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</si>
  <si>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</si>
  <si>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</si>
  <si>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</si>
  <si>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</si>
  <si>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</si>
  <si>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</si>
  <si>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</si>
  <si>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</si>
  <si>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</si>
  <si>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</si>
  <si>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</si>
  <si>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</si>
  <si>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</si>
  <si>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</si>
  <si>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</si>
  <si>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</si>
  <si>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</si>
  <si>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</si>
  <si>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</si>
  <si>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</si>
  <si>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</si>
  <si>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</si>
  <si>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</si>
  <si>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</si>
  <si>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</si>
  <si>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</si>
  <si>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</si>
  <si>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</si>
  <si>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</si>
  <si>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</si>
  <si>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</si>
  <si>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</si>
  <si>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</si>
  <si>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</si>
  <si>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</si>
  <si>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</si>
  <si>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</si>
  <si>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</si>
  <si>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</si>
  <si>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</si>
  <si>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</si>
  <si>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</si>
  <si>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</si>
  <si>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</si>
  <si>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</si>
  <si>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</si>
  <si>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</si>
  <si>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</si>
  <si>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</si>
  <si>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</si>
  <si>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</si>
  <si>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</si>
  <si>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</si>
  <si>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</si>
  <si>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</si>
  <si>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</si>
  <si>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</si>
  <si>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</si>
  <si>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</si>
  <si>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</si>
  <si>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</si>
  <si>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</si>
  <si>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</si>
  <si>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</si>
  <si>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</si>
  <si>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</si>
  <si>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</si>
  <si>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</si>
  <si>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</si>
  <si>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</si>
  <si>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</si>
  <si>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</si>
  <si>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</si>
  <si>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</si>
  <si>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</si>
  <si>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</si>
  <si>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</si>
  <si>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</si>
  <si>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</si>
  <si>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</si>
  <si>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</si>
  <si>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</si>
  <si>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</si>
  <si>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</si>
  <si>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</si>
  <si>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</si>
  <si>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</si>
  <si>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</si>
  <si>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</si>
  <si>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</si>
  <si>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</si>
  <si>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</si>
  <si>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</si>
  <si>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</si>
  <si>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</si>
  <si>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</si>
  <si>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</si>
  <si>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</si>
  <si>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</si>
  <si>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</si>
  <si>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</si>
  <si>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</si>
  <si>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</si>
  <si>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</si>
  <si>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</si>
  <si>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</si>
  <si>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</si>
  <si>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</si>
  <si>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</si>
  <si>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</si>
  <si>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</si>
  <si>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</si>
  <si>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</si>
  <si>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</si>
  <si>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</si>
  <si>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</si>
  <si>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</si>
  <si>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</si>
  <si>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</si>
  <si>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</si>
  <si>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</si>
  <si>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</si>
  <si>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</si>
  <si>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</si>
  <si>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</si>
  <si>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</si>
  <si>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</si>
  <si>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</si>
  <si>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</si>
  <si>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</si>
  <si>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</si>
  <si>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</si>
  <si>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</si>
  <si>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</si>
  <si>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</si>
  <si>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</si>
  <si>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</si>
  <si>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</si>
  <si>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</si>
  <si>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</si>
  <si>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</si>
  <si>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</si>
  <si>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</si>
  <si>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</si>
  <si>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</si>
  <si>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</si>
  <si>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</si>
  <si>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</si>
  <si>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</si>
  <si>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</si>
  <si>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</si>
  <si>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</si>
  <si>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</si>
  <si>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</si>
  <si>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</si>
  <si>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</si>
  <si>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</si>
  <si>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</si>
  <si>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</si>
  <si>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</si>
  <si>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</si>
  <si>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</si>
  <si>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</si>
  <si>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</si>
  <si>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</si>
  <si>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</si>
  <si>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</si>
  <si>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</si>
  <si>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</si>
  <si>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</si>
  <si>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</si>
  <si>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</si>
  <si>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</si>
  <si>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</si>
  <si>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</si>
  <si>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</si>
  <si>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</si>
  <si>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</si>
  <si>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</si>
  <si>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</si>
  <si>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</si>
  <si>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</si>
  <si>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</si>
  <si>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</si>
  <si>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</si>
  <si>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</si>
  <si>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</si>
  <si>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</si>
  <si>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</si>
  <si>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</si>
  <si>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</si>
  <si>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</si>
  <si>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</si>
  <si>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</si>
  <si>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</si>
  <si>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</si>
  <si>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</si>
  <si>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</si>
  <si>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</si>
  <si>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</si>
  <si>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</si>
  <si>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</si>
  <si>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</si>
  <si>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</si>
  <si>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</si>
  <si>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</si>
  <si>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</si>
  <si>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</si>
  <si>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</si>
  <si>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</si>
  <si>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</si>
  <si>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</si>
  <si>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</si>
  <si>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</si>
  <si>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</si>
  <si>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</si>
  <si>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</si>
  <si>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</si>
  <si>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</si>
  <si>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</si>
  <si>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</si>
  <si>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</si>
  <si>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</si>
  <si>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</si>
  <si>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</si>
  <si>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</si>
  <si>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</si>
  <si>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</si>
  <si>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</si>
  <si>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</si>
  <si>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</si>
  <si>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</si>
  <si>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</si>
  <si>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</si>
  <si>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</si>
  <si>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</si>
  <si>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</si>
  <si>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</si>
  <si>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</si>
  <si>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</si>
  <si>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</si>
  <si>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</si>
  <si>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</si>
  <si>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</si>
  <si>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</si>
  <si>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</si>
  <si>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</si>
  <si>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</si>
  <si>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</si>
  <si>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</si>
  <si>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</si>
  <si>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</si>
  <si>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</si>
  <si>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</si>
  <si>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</si>
  <si>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</si>
  <si>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</si>
  <si>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</si>
  <si>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</si>
  <si>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</si>
  <si>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</si>
  <si>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</si>
  <si>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</si>
  <si>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</si>
  <si>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</si>
  <si>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</si>
  <si>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</si>
  <si>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</si>
  <si>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</si>
  <si>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</si>
  <si>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</si>
  <si>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</si>
  <si>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</si>
  <si>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</si>
  <si>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</si>
  <si>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</si>
  <si>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</si>
  <si>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</si>
  <si>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</si>
  <si>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</si>
  <si>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</si>
  <si>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</si>
  <si>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</si>
  <si>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</si>
  <si>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</si>
  <si>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</si>
  <si>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</si>
  <si>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</si>
  <si>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</si>
  <si>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</si>
  <si>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</si>
  <si>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</si>
  <si>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</si>
  <si>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</si>
  <si>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</si>
  <si>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</si>
  <si>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</si>
  <si>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</si>
  <si>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</si>
  <si>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</si>
  <si>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</si>
  <si>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</si>
  <si>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</si>
  <si>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</si>
  <si>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</si>
  <si>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</si>
  <si>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</si>
  <si>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</si>
  <si>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</si>
  <si>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</si>
  <si>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</si>
  <si>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</si>
  <si>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</si>
  <si>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</si>
  <si>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</si>
  <si>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</si>
  <si>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</si>
  <si>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</si>
  <si>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</si>
  <si>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</si>
  <si>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</si>
  <si>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</si>
  <si>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</si>
  <si>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</si>
  <si>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</si>
  <si>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</si>
  <si>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</si>
  <si>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</si>
  <si>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</si>
  <si>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</si>
  <si>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</si>
  <si>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</si>
  <si>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</si>
  <si>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</si>
  <si>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</si>
  <si>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</si>
  <si>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</si>
  <si>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</si>
  <si>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</si>
  <si>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</si>
  <si>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</si>
  <si>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</si>
  <si>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</si>
  <si>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</si>
  <si>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</si>
  <si>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</si>
  <si>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</si>
  <si>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</si>
  <si>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</si>
  <si>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</si>
  <si>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</si>
  <si>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</si>
  <si>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</si>
  <si>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</si>
  <si>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</si>
  <si>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</si>
  <si>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</si>
  <si>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</si>
  <si>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</si>
  <si>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</si>
  <si>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</si>
  <si>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</si>
  <si>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</si>
  <si>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</si>
  <si>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</si>
  <si>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</si>
  <si>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</si>
  <si>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</si>
  <si>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</si>
  <si>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</si>
  <si>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</si>
  <si>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</si>
  <si>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</si>
  <si>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</si>
  <si>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</si>
  <si>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</si>
  <si>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</si>
  <si>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</si>
  <si>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</si>
  <si>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</si>
  <si>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</si>
  <si>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</si>
  <si>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</si>
  <si>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</si>
  <si>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</si>
  <si>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</si>
  <si>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</si>
  <si>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</si>
  <si>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</si>
  <si>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</si>
  <si>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</si>
  <si>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</si>
  <si>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</si>
  <si>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</si>
  <si>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</si>
  <si>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</si>
  <si>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</si>
  <si>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</si>
  <si>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</si>
  <si>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</si>
  <si>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</si>
  <si>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</si>
  <si>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</si>
  <si>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</si>
  <si>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</si>
  <si>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</si>
  <si>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</si>
  <si>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</si>
  <si>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</si>
  <si>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</si>
  <si>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</si>
  <si>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</si>
  <si>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</si>
  <si>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</si>
  <si>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</si>
  <si>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</si>
  <si>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</si>
  <si>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</si>
  <si>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</si>
  <si>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</si>
  <si>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</si>
  <si>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</si>
  <si>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</si>
  <si>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</si>
  <si>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</si>
  <si>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</si>
  <si>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</si>
  <si>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</si>
  <si>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</si>
  <si>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</si>
  <si>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</si>
  <si>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</si>
  <si>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</si>
  <si>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</si>
  <si>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</si>
  <si>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</si>
  <si>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</si>
  <si>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</si>
  <si>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</si>
  <si>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</si>
  <si>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</si>
  <si>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</si>
  <si>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</si>
  <si>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</si>
  <si>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</si>
  <si>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</si>
  <si>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</si>
  <si>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</si>
  <si>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</si>
  <si>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</si>
  <si>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</si>
  <si>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</si>
  <si>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</si>
  <si>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</si>
  <si>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</si>
  <si>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</si>
  <si>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</si>
  <si>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</si>
  <si>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</si>
  <si>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</si>
  <si>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</si>
  <si>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</si>
  <si>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</si>
  <si>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</si>
  <si>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</si>
  <si>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</si>
  <si>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</si>
  <si>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</si>
  <si>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</si>
  <si>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</si>
  <si>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</si>
  <si>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</si>
  <si>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</si>
  <si>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</si>
  <si>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</si>
  <si>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</si>
  <si>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</si>
  <si>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</si>
  <si>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</si>
  <si>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</si>
  <si>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</si>
  <si>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</si>
  <si>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</si>
  <si>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</si>
  <si>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</si>
  <si>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</si>
  <si>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</si>
  <si>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</si>
  <si>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</si>
  <si>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</si>
  <si>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</si>
  <si>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</si>
  <si>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</si>
  <si>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</si>
  <si>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</si>
  <si>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</si>
  <si>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</si>
  <si>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</si>
  <si>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</si>
  <si>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</si>
  <si>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</si>
  <si>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</si>
  <si>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</si>
  <si>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</si>
  <si>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</si>
  <si>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</si>
  <si>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</si>
  <si>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</si>
  <si>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</si>
  <si>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</si>
  <si>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</si>
  <si>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</si>
  <si>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</si>
  <si>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</si>
  <si>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</si>
  <si>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</si>
  <si>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</si>
  <si>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</si>
  <si>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</si>
  <si>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</si>
  <si>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</si>
  <si>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</si>
  <si>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</si>
  <si>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</si>
  <si>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</si>
  <si>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</si>
  <si>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</si>
  <si>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</si>
  <si>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</si>
  <si>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</si>
  <si>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</si>
  <si>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</si>
  <si>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</si>
  <si>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</si>
  <si>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</si>
  <si>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</si>
  <si>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</si>
  <si>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</si>
  <si>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</si>
  <si>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</si>
  <si>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</si>
  <si>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</si>
  <si>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</si>
  <si>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</si>
  <si>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</si>
  <si>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</si>
  <si>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</si>
  <si>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</si>
  <si>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</si>
  <si>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</si>
  <si>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</si>
  <si>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</si>
  <si>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</si>
  <si>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</si>
  <si>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</si>
  <si>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</si>
  <si>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</si>
  <si>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</si>
  <si>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</si>
  <si>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</si>
  <si>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</si>
  <si>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</si>
  <si>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</si>
  <si>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</si>
  <si>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</si>
  <si>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</si>
  <si>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</si>
  <si>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</si>
  <si>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</si>
  <si>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</si>
  <si>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</si>
  <si>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</si>
  <si>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</si>
  <si>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</si>
  <si>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</si>
  <si>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</si>
  <si>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</si>
  <si>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</si>
  <si>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</si>
  <si>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</si>
  <si>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</si>
  <si>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</si>
  <si>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</si>
  <si>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</si>
  <si>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</si>
  <si>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</si>
  <si>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</si>
  <si>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</si>
  <si>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</si>
  <si>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</si>
  <si>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</si>
  <si>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</si>
  <si>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</si>
  <si>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</si>
  <si>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</si>
  <si>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</si>
  <si>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</si>
  <si>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</si>
  <si>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</si>
  <si>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</si>
  <si>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</si>
  <si>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</si>
  <si>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</si>
  <si>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</si>
  <si>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</si>
  <si>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</si>
  <si>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</si>
  <si>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</si>
  <si>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</si>
  <si>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</si>
  <si>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</si>
  <si>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</si>
  <si>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</si>
  <si>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</si>
  <si>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</si>
  <si>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</si>
  <si>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</si>
  <si>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</si>
  <si>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</si>
  <si>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</si>
  <si>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</si>
  <si>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</si>
  <si>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</si>
  <si>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</si>
  <si>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</si>
  <si>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</si>
  <si>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</si>
  <si>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</si>
  <si>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</si>
  <si>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</si>
  <si>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</si>
  <si>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</si>
  <si>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</si>
  <si>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</si>
  <si>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</si>
  <si>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</si>
  <si>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</si>
  <si>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</si>
  <si>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</si>
  <si>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</si>
  <si>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</si>
  <si>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</si>
  <si>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</si>
  <si>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</si>
  <si>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</si>
  <si>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</si>
  <si>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</si>
  <si>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</si>
  <si>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</si>
  <si>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</si>
  <si>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</si>
  <si>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</si>
  <si>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</si>
  <si>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</si>
  <si>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</si>
  <si>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</si>
  <si>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</si>
  <si>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</si>
  <si>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</si>
  <si>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</si>
  <si>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</si>
  <si>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</si>
  <si>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</si>
  <si>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</si>
  <si>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</si>
  <si>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</si>
  <si>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</si>
  <si>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</si>
  <si>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</si>
  <si>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</si>
  <si>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</si>
  <si>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</si>
  <si>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</si>
  <si>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</si>
  <si>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</si>
  <si>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</si>
  <si>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</si>
  <si>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</si>
  <si>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</si>
  <si>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</si>
  <si>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</si>
  <si>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</si>
  <si>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</si>
  <si>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</si>
  <si>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</si>
  <si>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</si>
  <si>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</si>
  <si>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</si>
  <si>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</si>
  <si>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</si>
  <si>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</si>
  <si>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</si>
  <si>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</si>
  <si>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</si>
  <si>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</si>
  <si>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</si>
  <si>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</si>
  <si>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</si>
  <si>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</si>
  <si>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</si>
  <si>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</si>
  <si>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</si>
  <si>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</si>
  <si>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</si>
  <si>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</si>
  <si>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</si>
  <si>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</si>
  <si>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</si>
  <si>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</si>
  <si>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</si>
  <si>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</si>
  <si>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</si>
  <si>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</si>
  <si>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</si>
  <si>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</si>
  <si>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</si>
  <si>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</si>
  <si>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</si>
  <si>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</si>
  <si>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</si>
  <si>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</si>
  <si>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</si>
  <si>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</si>
  <si>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</si>
  <si>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</si>
  <si>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</si>
  <si>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</si>
  <si>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</si>
  <si>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</si>
  <si>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</si>
  <si>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</si>
  <si>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</si>
  <si>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</si>
  <si>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</si>
  <si>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</si>
  <si>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</si>
  <si>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</si>
  <si>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</si>
  <si>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</si>
  <si>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</si>
  <si>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</si>
  <si>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</si>
  <si>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</si>
  <si>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</si>
  <si>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</si>
  <si>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</si>
  <si>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</si>
  <si>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</si>
  <si>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</si>
  <si>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</si>
  <si>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</si>
  <si>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</si>
  <si>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</si>
  <si>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</si>
  <si>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</si>
  <si>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</si>
  <si>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</si>
  <si>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</si>
  <si>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</si>
  <si>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</si>
  <si>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</si>
  <si>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</si>
  <si>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</si>
  <si>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</si>
  <si>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</si>
  <si>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</si>
  <si>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</si>
  <si>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</si>
  <si>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</si>
  <si>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</si>
  <si>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</si>
  <si>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</si>
  <si>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</si>
  <si>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</si>
  <si>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</si>
  <si>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</si>
  <si>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</si>
  <si>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</si>
  <si>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</si>
  <si>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</si>
  <si>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</si>
  <si>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</si>
  <si>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</si>
  <si>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</si>
  <si>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</si>
  <si>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</si>
  <si>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</si>
  <si>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</si>
  <si>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</si>
  <si>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</si>
  <si>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</si>
  <si>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</si>
  <si>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</si>
  <si>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</si>
  <si>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</si>
  <si>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</si>
  <si>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</si>
  <si>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</si>
  <si>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</si>
  <si>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</si>
  <si>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</si>
  <si>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</si>
  <si>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</si>
  <si>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</si>
  <si>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</si>
  <si>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</si>
  <si>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</si>
  <si>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</si>
  <si>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</si>
  <si>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</si>
  <si>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</si>
  <si>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</si>
  <si>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</si>
  <si>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</si>
  <si>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</si>
  <si>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</si>
  <si>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</si>
  <si>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</si>
  <si>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</si>
  <si>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</si>
  <si>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</si>
  <si>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</si>
  <si>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</si>
  <si>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</si>
  <si>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</si>
  <si>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</si>
  <si>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</si>
  <si>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</si>
  <si>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</si>
  <si>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</si>
  <si>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</si>
  <si>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</si>
  <si>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</si>
  <si>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</si>
  <si>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</si>
  <si>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</si>
  <si>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</si>
  <si>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</si>
  <si>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</si>
  <si>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</si>
  <si>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</si>
  <si>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</si>
  <si>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</si>
  <si>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</si>
  <si>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</si>
  <si>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</si>
  <si>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</si>
  <si>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</si>
  <si>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</si>
  <si>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</si>
  <si>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</si>
  <si>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</si>
  <si>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</si>
  <si>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</si>
  <si>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</si>
  <si>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</si>
  <si>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</si>
  <si>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</si>
  <si>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</si>
  <si>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</si>
  <si>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</si>
  <si>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</si>
  <si>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</si>
  <si>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</si>
  <si>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</si>
  <si>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</si>
  <si>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</si>
  <si>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</si>
  <si>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</si>
  <si>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</si>
  <si>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</si>
  <si>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</si>
  <si>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</si>
  <si>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</si>
  <si>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</si>
  <si>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</si>
  <si>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</si>
  <si>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</si>
  <si>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</si>
  <si>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</si>
  <si>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</si>
  <si>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</si>
  <si>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</si>
  <si>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</si>
  <si>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</si>
  <si>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</si>
  <si>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</si>
  <si>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</si>
  <si>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</si>
  <si>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</si>
  <si>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</si>
  <si>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</si>
  <si>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</si>
  <si>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</si>
  <si>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</si>
  <si>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</si>
  <si>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</si>
  <si>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</si>
  <si>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</si>
  <si>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</si>
  <si>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</si>
  <si>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</si>
  <si>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</si>
  <si>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</si>
  <si>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</si>
  <si>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</si>
  <si>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</si>
  <si>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</si>
  <si>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</si>
  <si>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</si>
  <si>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</si>
  <si>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</si>
  <si>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</si>
  <si>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</si>
  <si>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</si>
  <si>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</si>
  <si>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</si>
  <si>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</si>
  <si>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</si>
  <si>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</si>
  <si>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</si>
  <si>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</si>
  <si>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</si>
  <si>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</si>
  <si>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</si>
  <si>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</si>
  <si>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</si>
  <si>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</si>
  <si>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</si>
  <si>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</si>
  <si>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</si>
  <si>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</si>
  <si>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</si>
  <si>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</si>
  <si>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</si>
  <si>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</si>
  <si>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</si>
  <si>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</si>
  <si>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</si>
  <si>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</si>
  <si>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</si>
  <si>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</si>
  <si>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</si>
  <si>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</si>
  <si>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</si>
  <si>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</si>
  <si>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</si>
  <si>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</si>
  <si>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</si>
  <si>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</si>
  <si>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</si>
  <si>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</si>
  <si>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</si>
  <si>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</si>
  <si>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</si>
  <si>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</si>
  <si>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</si>
  <si>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</si>
  <si>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</si>
  <si>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</si>
  <si>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</si>
  <si>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</si>
  <si>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</si>
  <si>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</si>
  <si>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</si>
  <si>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</si>
  <si>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</si>
  <si>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</si>
  <si>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</si>
  <si>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</si>
  <si>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</si>
  <si>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</si>
  <si>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</si>
  <si>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</si>
  <si>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</si>
  <si>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</si>
  <si>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</si>
  <si>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</si>
  <si>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</si>
  <si>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</si>
  <si>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</si>
  <si>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</si>
  <si>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</si>
  <si>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</si>
  <si>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</si>
  <si>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</si>
  <si>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</si>
  <si>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</si>
  <si>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</si>
  <si>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</si>
  <si>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</si>
  <si>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</si>
  <si>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</si>
  <si>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</si>
  <si>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</si>
  <si>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</si>
  <si>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</si>
  <si>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</si>
  <si>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</si>
  <si>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</si>
  <si>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</si>
  <si>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</si>
  <si>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</si>
  <si>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</si>
  <si>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</si>
  <si>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</si>
  <si>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</si>
  <si>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</si>
  <si>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</si>
  <si>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</si>
  <si>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</si>
  <si>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</si>
  <si>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</si>
  <si>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</si>
  <si>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</si>
  <si>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</si>
  <si>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</si>
  <si>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</si>
  <si>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</si>
  <si>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</si>
  <si>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</si>
  <si>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</si>
  <si>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</si>
  <si>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</si>
  <si>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</si>
  <si>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</si>
  <si>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</si>
  <si>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</si>
  <si>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</si>
  <si>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</si>
  <si>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</si>
  <si>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</si>
  <si>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</si>
  <si>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</si>
  <si>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</si>
  <si>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</si>
  <si>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</si>
  <si>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</si>
  <si>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</si>
  <si>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</si>
  <si>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</si>
  <si>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</si>
  <si>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</si>
  <si>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</si>
  <si>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</si>
  <si>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</si>
  <si>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</si>
  <si>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</si>
  <si>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</si>
  <si>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</si>
  <si>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</si>
  <si>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</si>
  <si>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</si>
  <si>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</si>
  <si>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</si>
  <si>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</si>
  <si>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</si>
  <si>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</si>
  <si>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</si>
  <si>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</si>
  <si>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</si>
  <si>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</si>
  <si>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</si>
  <si>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</si>
  <si>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</si>
  <si>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</si>
  <si>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</si>
  <si>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</si>
  <si>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</si>
  <si>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</si>
  <si>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</si>
  <si>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</si>
  <si>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</si>
  <si>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</si>
  <si>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</si>
  <si>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</si>
  <si>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</si>
  <si>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</si>
  <si>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</si>
  <si>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</si>
  <si>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</si>
  <si>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</si>
  <si>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</si>
  <si>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</si>
  <si>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</si>
  <si>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</si>
  <si>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</si>
  <si>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</si>
  <si>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</si>
  <si>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</si>
  <si>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</si>
  <si>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</si>
  <si>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</si>
  <si>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</si>
  <si>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</si>
  <si>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</si>
  <si>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</si>
  <si>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</si>
  <si>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</si>
  <si>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</si>
  <si>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</si>
  <si>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</si>
  <si>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</si>
  <si>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</si>
  <si>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</si>
  <si>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</si>
  <si>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</si>
  <si>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</si>
  <si>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</si>
  <si>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</si>
  <si>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</si>
  <si>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</si>
  <si>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</si>
  <si>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</si>
  <si>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</si>
  <si>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</si>
  <si>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</si>
  <si>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</si>
  <si>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</si>
  <si>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</si>
  <si>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</si>
  <si>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</si>
  <si>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</si>
  <si>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</si>
  <si>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</si>
  <si>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</si>
  <si>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</si>
  <si>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</si>
  <si>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</si>
  <si>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</si>
  <si>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</si>
  <si>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</si>
  <si>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</si>
  <si>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</si>
  <si>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</si>
  <si>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</si>
  <si>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</si>
  <si>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</si>
  <si>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</si>
  <si>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</si>
  <si>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</si>
  <si>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</si>
  <si>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</si>
  <si>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</si>
  <si>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</si>
  <si>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</si>
  <si>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</si>
  <si>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</si>
  <si>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</si>
  <si>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</si>
  <si>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</si>
  <si>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</si>
  <si>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</si>
  <si>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</si>
  <si>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</si>
  <si>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</si>
  <si>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</si>
  <si>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</si>
  <si>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</si>
  <si>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</si>
  <si>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</si>
  <si>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</si>
  <si>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</si>
  <si>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</si>
  <si>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</si>
  <si>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</si>
  <si>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</si>
  <si>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</si>
  <si>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</si>
  <si>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</si>
  <si>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</si>
  <si>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</si>
  <si>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</si>
  <si>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</si>
  <si>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</si>
  <si>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</si>
  <si>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</si>
  <si>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</si>
  <si>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</si>
  <si>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</si>
  <si>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</si>
  <si>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</si>
  <si>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</si>
  <si>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</si>
  <si>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</si>
  <si>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</si>
  <si>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</si>
  <si>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</si>
  <si>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</si>
  <si>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</si>
  <si>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</si>
  <si>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</si>
  <si>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</si>
  <si>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</si>
  <si>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</si>
  <si>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</si>
  <si>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</si>
  <si>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</si>
  <si>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</si>
  <si>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</si>
  <si>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</si>
  <si>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</si>
  <si>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</si>
  <si>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</si>
  <si>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</si>
  <si>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</si>
  <si>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</si>
  <si>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</si>
  <si>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</si>
  <si>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</si>
  <si>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</si>
  <si>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</si>
  <si>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</si>
  <si>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</si>
  <si>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</si>
  <si>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</si>
  <si>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</si>
  <si>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</si>
  <si>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</si>
  <si>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</si>
  <si>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</si>
  <si>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</si>
  <si>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</si>
  <si>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</si>
  <si>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</si>
  <si>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</si>
  <si>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</si>
  <si>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</si>
  <si>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</si>
  <si>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</si>
  <si>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</si>
  <si>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</si>
  <si>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</si>
  <si>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</si>
  <si>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</si>
  <si>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</si>
  <si>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</si>
  <si>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</si>
  <si>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</si>
  <si>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</si>
  <si>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</si>
  <si>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</si>
  <si>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</si>
  <si>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</si>
  <si>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</si>
  <si>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</si>
  <si>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</si>
  <si>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</si>
  <si>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</si>
  <si>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</si>
  <si>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</si>
  <si>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</si>
  <si>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</si>
  <si>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</si>
  <si>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</si>
  <si>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</si>
  <si>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</si>
  <si>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</si>
  <si>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</si>
  <si>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</si>
  <si>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</si>
  <si>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</si>
  <si>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</si>
  <si>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</si>
  <si>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</si>
  <si>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</si>
  <si>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</si>
  <si>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</si>
  <si>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</si>
  <si>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</si>
  <si>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</si>
  <si>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</si>
  <si>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</si>
  <si>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</si>
  <si>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</si>
  <si>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</si>
  <si>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</si>
  <si>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</si>
  <si>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</si>
  <si>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</si>
  <si>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</si>
  <si>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</si>
  <si>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</si>
  <si>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</si>
  <si>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</si>
  <si>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</si>
  <si>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</si>
  <si>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</si>
  <si>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</si>
  <si>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</si>
  <si>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</si>
  <si>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</si>
  <si>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</si>
  <si>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</si>
  <si>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</si>
  <si>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</si>
  <si>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</si>
  <si>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</si>
  <si>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</si>
  <si>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</si>
  <si>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</si>
  <si>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</si>
  <si>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</si>
  <si>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</si>
  <si>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</si>
  <si>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</si>
  <si>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</si>
  <si>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</si>
  <si>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</si>
  <si>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</si>
  <si>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</si>
  <si>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</si>
  <si>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</si>
  <si>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</si>
  <si>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</si>
  <si>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</si>
  <si>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</si>
  <si>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</si>
  <si>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</si>
  <si>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</si>
  <si>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</si>
  <si>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</si>
  <si>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</si>
  <si>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</si>
  <si>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</si>
  <si>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</si>
  <si>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</si>
  <si>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</si>
  <si>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</si>
  <si>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</si>
  <si>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</si>
  <si>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</si>
  <si>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</si>
  <si>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</si>
  <si>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</si>
  <si>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</si>
  <si>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</si>
  <si>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</si>
  <si>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</si>
  <si>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</si>
  <si>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</si>
  <si>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</si>
  <si>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</si>
  <si>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</si>
  <si>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</si>
  <si>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</si>
  <si>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</si>
  <si>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</si>
  <si>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</si>
  <si>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</si>
  <si>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</si>
  <si>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</si>
  <si>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</si>
  <si>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</si>
  <si>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</si>
  <si>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</si>
  <si>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</si>
  <si>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</si>
  <si>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</si>
  <si>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</si>
  <si>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</si>
  <si>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</si>
  <si>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</si>
  <si>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</si>
  <si>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</si>
  <si>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</si>
  <si>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</si>
  <si>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</si>
  <si>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</si>
  <si>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</si>
  <si>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</si>
  <si>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</si>
  <si>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</si>
  <si>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</si>
  <si>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</si>
  <si>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</si>
  <si>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</si>
  <si>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</si>
  <si>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</si>
  <si>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</si>
  <si>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</si>
  <si>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</si>
  <si>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</si>
  <si>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</si>
  <si>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</si>
  <si>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</si>
  <si>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</si>
  <si>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</si>
  <si>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</si>
  <si>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</si>
  <si>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</si>
  <si>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</si>
  <si>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</si>
  <si>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</si>
  <si>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</si>
  <si>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</si>
  <si>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</si>
  <si>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</si>
  <si>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</si>
  <si>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</si>
  <si>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</si>
  <si>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</si>
  <si>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</si>
  <si>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</si>
  <si>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</si>
  <si>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</si>
  <si>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</si>
  <si>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</si>
  <si>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</si>
  <si>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</si>
  <si>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</si>
  <si>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</si>
  <si>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</si>
  <si>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</si>
  <si>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</si>
  <si>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</si>
  <si>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</si>
  <si>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</si>
  <si>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</si>
  <si>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</si>
  <si>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</si>
  <si>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</si>
  <si>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</si>
  <si>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</si>
  <si>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</si>
  <si>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</si>
  <si>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</si>
  <si>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</si>
  <si>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</si>
  <si>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</si>
  <si>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</si>
  <si>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</si>
  <si>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</si>
  <si>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</si>
  <si>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</si>
  <si>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</si>
  <si>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</si>
  <si>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</si>
  <si>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</si>
  <si>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</si>
  <si>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</si>
  <si>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</si>
  <si>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</si>
  <si>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</si>
  <si>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</si>
  <si>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</si>
  <si>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</si>
  <si>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</si>
  <si>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</si>
  <si>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</si>
  <si>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</si>
  <si>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</si>
  <si>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</si>
  <si>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</si>
  <si>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</si>
  <si>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</si>
  <si>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</si>
  <si>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</si>
  <si>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</si>
  <si>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</si>
  <si>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</si>
  <si>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</si>
  <si>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</si>
  <si>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</si>
  <si>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</si>
  <si>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</si>
  <si>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</si>
  <si>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</si>
  <si>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</si>
  <si>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</si>
  <si>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</si>
  <si>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</si>
  <si>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</si>
  <si>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</si>
  <si>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</si>
  <si>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</si>
  <si>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</si>
  <si>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</si>
  <si>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</si>
  <si>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</si>
  <si>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</si>
  <si>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</si>
  <si>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</si>
  <si>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</si>
  <si>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</si>
  <si>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</si>
  <si>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</si>
  <si>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</si>
  <si>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</si>
  <si>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</si>
  <si>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</si>
  <si>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</si>
  <si>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</si>
  <si>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</si>
  <si>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</si>
  <si>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</si>
  <si>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</si>
  <si>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</si>
  <si>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</si>
  <si>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</si>
  <si>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</si>
  <si>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</si>
  <si>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</si>
  <si>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</si>
  <si>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</si>
  <si>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</si>
  <si>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</si>
  <si>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</si>
  <si>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</si>
  <si>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</si>
  <si>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</si>
  <si>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</si>
  <si>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</si>
  <si>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</si>
  <si>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</si>
  <si>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</si>
  <si>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</si>
  <si>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</si>
  <si>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</si>
  <si>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</si>
  <si>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</si>
  <si>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</si>
  <si>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</si>
  <si>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</si>
  <si>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</si>
  <si>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</si>
  <si>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</si>
  <si>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</si>
  <si>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</si>
  <si>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</si>
  <si>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</si>
  <si>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</si>
  <si>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</si>
  <si>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</si>
  <si>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</si>
  <si>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</si>
  <si>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</si>
  <si>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</si>
  <si>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</si>
  <si>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</si>
  <si>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</si>
  <si>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</si>
  <si>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</si>
  <si>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</si>
  <si>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</si>
  <si>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</si>
  <si>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</si>
  <si>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</si>
  <si>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</si>
  <si>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</si>
  <si>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</si>
  <si>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</si>
  <si>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</si>
  <si>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</si>
  <si>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</si>
  <si>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</si>
  <si>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</si>
  <si>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</si>
  <si>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</si>
  <si>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</si>
  <si>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</si>
  <si>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</si>
  <si>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</si>
  <si>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</si>
  <si>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</si>
  <si>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</si>
  <si>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</si>
  <si>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</si>
  <si>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</si>
  <si>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</si>
  <si>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</si>
  <si>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</si>
  <si>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</si>
  <si>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</si>
  <si>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</si>
  <si>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</si>
  <si>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</si>
  <si>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</si>
  <si>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</si>
  <si>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</si>
  <si>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</si>
  <si>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</si>
  <si>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</si>
  <si>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</si>
  <si>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</si>
  <si>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</si>
  <si>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</si>
  <si>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</si>
  <si>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</si>
  <si>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</si>
  <si>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</si>
  <si>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</si>
  <si>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</si>
  <si>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</si>
  <si>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</si>
  <si>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</si>
  <si>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</si>
  <si>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</si>
  <si>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</si>
  <si>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</si>
  <si>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</si>
  <si>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</si>
  <si>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</si>
  <si>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</si>
  <si>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</si>
  <si>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</si>
  <si>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</si>
  <si>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</si>
  <si>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</si>
  <si>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</si>
  <si>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</si>
  <si>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</si>
  <si>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</si>
  <si>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</si>
  <si>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</si>
  <si>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</si>
  <si>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</si>
  <si>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</si>
  <si>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</si>
  <si>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</si>
  <si>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</si>
  <si>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</si>
  <si>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</si>
  <si>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</si>
  <si>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</si>
  <si>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</si>
  <si>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</si>
  <si>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</si>
  <si>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</si>
  <si>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</si>
  <si>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</si>
  <si>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</si>
  <si>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</si>
  <si>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</si>
  <si>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</si>
  <si>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</si>
  <si>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</si>
  <si>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</si>
  <si>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</si>
  <si>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</si>
  <si>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</si>
  <si>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</si>
  <si>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</si>
  <si>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</si>
  <si>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</si>
  <si>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</si>
  <si>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</si>
  <si>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</si>
  <si>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</si>
  <si>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</si>
  <si>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</si>
  <si>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</si>
  <si>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</si>
  <si>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</si>
  <si>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</si>
  <si>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</si>
  <si>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</si>
  <si>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</si>
  <si>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</si>
  <si>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</si>
  <si>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</si>
  <si>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</si>
  <si>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</si>
  <si>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</si>
  <si>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</si>
  <si>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</si>
  <si>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</si>
  <si>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</si>
  <si>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</si>
  <si>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</si>
  <si>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</si>
  <si>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</si>
  <si>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</si>
  <si>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</si>
  <si>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</si>
  <si>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</si>
  <si>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</si>
  <si>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</si>
  <si>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</si>
  <si>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</si>
  <si>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</si>
  <si>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</si>
  <si>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</si>
  <si>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</si>
  <si>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</si>
  <si>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</si>
  <si>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</si>
  <si>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</si>
  <si>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</si>
  <si>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</si>
  <si>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</si>
  <si>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</si>
  <si>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</si>
  <si>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</si>
  <si>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</si>
  <si>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</si>
  <si>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</si>
  <si>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</si>
  <si>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</si>
  <si>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</si>
  <si>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</si>
  <si>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</si>
  <si>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</si>
  <si>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</si>
  <si>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</si>
  <si>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</si>
  <si>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</si>
  <si>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</si>
  <si>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</si>
  <si>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</si>
  <si>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</si>
  <si>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</si>
  <si>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</si>
  <si>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</si>
  <si>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</si>
  <si>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</si>
  <si>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</si>
  <si>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</si>
  <si>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</si>
  <si>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</si>
  <si>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</si>
  <si>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</si>
  <si>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</si>
  <si>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</si>
  <si>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</si>
  <si>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</si>
  <si>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</si>
  <si>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</si>
  <si>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</si>
  <si>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</si>
  <si>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</si>
  <si>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</si>
  <si>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</si>
  <si>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</si>
  <si>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</si>
  <si>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</si>
  <si>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</si>
  <si>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</si>
  <si>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</si>
  <si>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</si>
  <si>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</si>
  <si>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</si>
  <si>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</si>
  <si>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</si>
  <si>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</si>
  <si>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</si>
  <si>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</si>
  <si>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</si>
  <si>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</si>
  <si>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</si>
  <si>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</si>
  <si>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</si>
  <si>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</si>
  <si>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</si>
  <si>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</si>
  <si>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</si>
  <si>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</si>
  <si>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</si>
  <si>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</si>
  <si>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</si>
  <si>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</si>
  <si>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</si>
  <si>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</si>
  <si>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</si>
  <si>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</si>
  <si>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</si>
  <si>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</si>
  <si>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</si>
  <si>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</si>
  <si>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</si>
  <si>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</si>
  <si>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</si>
  <si>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</si>
  <si>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</si>
  <si>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</si>
  <si>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</si>
  <si>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</si>
  <si>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</si>
  <si>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</si>
  <si>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</si>
  <si>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</si>
  <si>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</si>
  <si>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</si>
  <si>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</si>
  <si>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</si>
  <si>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</si>
  <si>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</si>
  <si>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</si>
  <si>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</si>
  <si>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</si>
  <si>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</si>
  <si>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</si>
  <si>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</si>
  <si>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</si>
  <si>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</si>
  <si>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</si>
  <si>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</si>
  <si>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</si>
  <si>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</si>
  <si>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</si>
  <si>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</si>
  <si>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</si>
  <si>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</si>
  <si>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</si>
  <si>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</si>
  <si>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</si>
  <si>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</si>
  <si>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</si>
  <si>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</si>
  <si>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</si>
  <si>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</si>
  <si>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</si>
  <si>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</si>
  <si>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</si>
  <si>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</si>
  <si>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</si>
  <si>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</si>
  <si>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</si>
  <si>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</si>
  <si>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</si>
  <si>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</si>
  <si>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</si>
  <si>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</si>
  <si>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</si>
  <si>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</si>
  <si>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</si>
  <si>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</si>
  <si>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</si>
  <si>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</si>
  <si>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</si>
  <si>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</si>
  <si>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</si>
  <si>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</si>
  <si>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</si>
  <si>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</si>
  <si>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</si>
  <si>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</si>
  <si>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</si>
  <si>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</si>
  <si>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</si>
  <si>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</si>
  <si>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</si>
  <si>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</si>
  <si>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</si>
  <si>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</si>
  <si>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</si>
  <si>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</si>
  <si>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</si>
  <si>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</si>
  <si>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</si>
  <si>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</si>
  <si>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</si>
  <si>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</si>
  <si>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</si>
  <si>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</si>
  <si>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</si>
  <si>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</si>
  <si>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</si>
  <si>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</si>
  <si>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</si>
  <si>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</si>
  <si>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</si>
  <si>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</si>
  <si>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</si>
  <si>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</si>
  <si>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</si>
  <si>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</si>
  <si>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</si>
  <si>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</si>
  <si>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</si>
  <si>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</si>
  <si>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</si>
  <si>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</si>
  <si>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</si>
  <si>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</si>
  <si>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</si>
  <si>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</si>
  <si>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</si>
  <si>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</si>
  <si>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</si>
  <si>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</si>
  <si>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</si>
  <si>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</si>
  <si>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</si>
  <si>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</si>
  <si>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</si>
  <si>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</si>
  <si>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</si>
  <si>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</si>
  <si>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</si>
  <si>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</si>
  <si>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</si>
  <si>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</si>
  <si>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</si>
  <si>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</si>
  <si>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</si>
  <si>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</si>
  <si>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</si>
  <si>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</si>
  <si>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</si>
  <si>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</si>
  <si>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</si>
  <si>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</si>
  <si>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</si>
  <si>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</si>
  <si>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</si>
  <si>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</si>
  <si>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</si>
  <si>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</si>
  <si>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</si>
  <si>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</si>
  <si>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</si>
  <si>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</si>
  <si>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</si>
  <si>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</si>
  <si>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</si>
  <si>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</si>
  <si>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</si>
  <si>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</si>
  <si>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</si>
  <si>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</si>
  <si>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</si>
  <si>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</si>
  <si>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</si>
  <si>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</si>
  <si>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</si>
  <si>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</si>
  <si>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</si>
  <si>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</si>
  <si>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</si>
  <si>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</si>
  <si>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</si>
  <si>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</si>
  <si>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</si>
  <si>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</si>
  <si>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</si>
  <si>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</si>
  <si>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</si>
  <si>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</si>
  <si>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</si>
  <si>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</si>
  <si>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</si>
  <si>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</si>
  <si>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</si>
  <si>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</si>
  <si>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</si>
  <si>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</si>
  <si>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</si>
  <si>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</si>
  <si>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</si>
  <si>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</si>
  <si>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</si>
  <si>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</si>
  <si>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</si>
  <si>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</si>
  <si>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</si>
  <si>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</si>
  <si>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</si>
  <si>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</si>
  <si>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</si>
  <si>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</si>
  <si>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</si>
  <si>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</si>
  <si>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</si>
  <si>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</si>
  <si>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</si>
  <si>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</si>
  <si>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</si>
  <si>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</si>
  <si>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</si>
  <si>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</si>
  <si>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</si>
  <si>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</si>
  <si>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</si>
  <si>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</si>
  <si>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</si>
  <si>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</si>
  <si>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</si>
  <si>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</si>
  <si>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</si>
  <si>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</si>
  <si>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</si>
  <si>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</si>
  <si>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</si>
  <si>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</si>
  <si>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</si>
  <si>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</si>
  <si>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</si>
  <si>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</si>
  <si>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</si>
  <si>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</si>
  <si>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</si>
  <si>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</si>
  <si>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</si>
  <si>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</si>
  <si>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</si>
  <si>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</si>
  <si>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</si>
  <si>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</si>
  <si>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</si>
  <si>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</si>
  <si>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</si>
  <si>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</si>
  <si>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</si>
  <si>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</si>
  <si>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</si>
  <si>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</si>
  <si>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</si>
  <si>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</si>
  <si>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</si>
  <si>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</si>
  <si>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</si>
  <si>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</si>
  <si>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</si>
  <si>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</si>
  <si>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</si>
  <si>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</si>
  <si>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</si>
  <si>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</si>
  <si>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</si>
  <si>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</si>
  <si>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</si>
  <si>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</si>
  <si>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</si>
  <si>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</si>
  <si>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</si>
  <si>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</si>
  <si>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</si>
  <si>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</si>
  <si>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</si>
  <si>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</si>
  <si>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</si>
  <si>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</si>
  <si>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</si>
  <si>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</si>
  <si>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</si>
  <si>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</si>
  <si>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</si>
  <si>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</si>
  <si>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</si>
  <si>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</si>
  <si>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</si>
  <si>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</si>
  <si>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</si>
  <si>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</si>
  <si>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</si>
  <si>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</si>
  <si>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</si>
  <si>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</si>
  <si>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</si>
  <si>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</si>
  <si>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</si>
  <si>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</si>
  <si>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</si>
  <si>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</si>
  <si>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</si>
  <si>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</si>
  <si>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</si>
  <si>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</si>
  <si>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</si>
  <si>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</si>
  <si>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</si>
  <si>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</si>
  <si>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</si>
  <si>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</si>
  <si>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</si>
  <si>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</si>
  <si>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</si>
  <si>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</si>
  <si>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</si>
  <si>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</si>
  <si>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</si>
  <si>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</si>
  <si>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</si>
  <si>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</si>
  <si>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</si>
  <si>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</si>
  <si>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</si>
  <si>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</si>
  <si>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</si>
  <si>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</si>
  <si>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</si>
  <si>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</si>
  <si>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</si>
  <si>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</si>
  <si>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</si>
  <si>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</si>
  <si>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</si>
  <si>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</si>
  <si>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</si>
  <si>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</si>
  <si>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</si>
  <si>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</si>
  <si>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</si>
  <si>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</si>
  <si>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</si>
  <si>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</si>
  <si>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</si>
  <si>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</si>
  <si>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</si>
  <si>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</si>
  <si>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</si>
  <si>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</si>
  <si>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</si>
  <si>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</si>
  <si>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</si>
  <si>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</si>
  <si>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</si>
  <si>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</si>
  <si>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</si>
  <si>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</si>
  <si>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</si>
  <si>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</si>
  <si>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</si>
  <si>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</si>
  <si>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</si>
  <si>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</si>
  <si>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</si>
  <si>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</si>
  <si>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</si>
  <si>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</si>
  <si>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</si>
  <si>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</si>
  <si>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</si>
  <si>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</si>
  <si>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</si>
  <si>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</si>
  <si>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</si>
  <si>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</si>
  <si>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</si>
  <si>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</si>
  <si>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</si>
  <si>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</si>
  <si>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</si>
  <si>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</si>
  <si>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</si>
  <si>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</si>
  <si>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</si>
  <si>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</si>
  <si>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</si>
  <si>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</si>
  <si>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</si>
  <si>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</si>
  <si>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</si>
  <si>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</si>
  <si>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</si>
  <si>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</si>
  <si>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</si>
  <si>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</si>
  <si>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</si>
  <si>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</si>
  <si>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</si>
  <si>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</si>
  <si>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</si>
  <si>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</si>
  <si>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</si>
  <si>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</si>
  <si>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</si>
  <si>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</si>
  <si>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</si>
  <si>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</si>
  <si>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</si>
  <si>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</si>
  <si>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</si>
  <si>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</si>
  <si>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</si>
  <si>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</si>
  <si>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</si>
  <si>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</si>
  <si>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</si>
  <si>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</si>
  <si>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</si>
  <si>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</si>
  <si>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</si>
  <si>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</si>
  <si>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</si>
  <si>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</si>
  <si>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</si>
  <si>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</si>
  <si>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</si>
  <si>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</si>
  <si>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</si>
  <si>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</si>
  <si>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</si>
  <si>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</si>
  <si>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</si>
  <si>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</si>
  <si>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</si>
  <si>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</si>
  <si>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</si>
  <si>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</si>
  <si>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</si>
  <si>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</si>
  <si>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</si>
  <si>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</si>
  <si>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</si>
  <si>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</si>
  <si>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</si>
  <si>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</si>
  <si>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</si>
  <si>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</si>
  <si>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</si>
  <si>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</si>
  <si>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</si>
  <si>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</si>
  <si>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</si>
  <si>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</si>
  <si>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</si>
  <si>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</si>
  <si>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</si>
  <si>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</si>
  <si>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</si>
  <si>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</si>
  <si>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</si>
  <si>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</si>
  <si>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</si>
  <si>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</si>
  <si>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</si>
  <si>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</si>
  <si>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</si>
  <si>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</si>
  <si>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</si>
  <si>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</si>
  <si>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</si>
  <si>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</si>
  <si>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</si>
  <si>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</si>
  <si>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</si>
  <si>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</si>
  <si>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</si>
  <si>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</si>
  <si>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</si>
  <si>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</si>
  <si>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</si>
  <si>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</si>
  <si>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</si>
  <si>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</si>
  <si>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</si>
  <si>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</si>
  <si>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</si>
  <si>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</si>
  <si>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</si>
  <si>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</si>
  <si>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</si>
  <si>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</si>
  <si>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</si>
  <si>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</si>
  <si>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</si>
  <si>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</si>
  <si>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</si>
  <si>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</si>
  <si>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</si>
  <si>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</si>
  <si>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</si>
  <si>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</si>
  <si>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</si>
  <si>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</si>
  <si>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</si>
  <si>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</si>
  <si>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</si>
  <si>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</si>
  <si>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</si>
  <si>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</si>
  <si>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</si>
  <si>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</si>
  <si>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</si>
  <si>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</si>
  <si>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</si>
  <si>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</si>
  <si>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</si>
  <si>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</si>
  <si>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</si>
  <si>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</si>
  <si>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</si>
  <si>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</si>
  <si>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</si>
  <si>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</si>
  <si>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</si>
  <si>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</si>
  <si>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</si>
  <si>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</si>
  <si>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</si>
  <si>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</si>
  <si>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</si>
  <si>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</si>
  <si>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</si>
  <si>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</si>
  <si>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</si>
  <si>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</si>
  <si>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</si>
  <si>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</si>
  <si>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</si>
  <si>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</si>
  <si>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</si>
  <si>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</si>
  <si>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</si>
  <si>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</si>
  <si>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</si>
  <si>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</si>
  <si>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</si>
  <si>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</si>
  <si>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</si>
  <si>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</si>
  <si>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</si>
  <si>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</si>
  <si>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</si>
  <si>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</si>
  <si>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</si>
  <si>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</si>
  <si>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</si>
  <si>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</si>
  <si>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</si>
  <si>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</si>
  <si>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</si>
  <si>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</si>
  <si>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</si>
  <si>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</si>
  <si>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</si>
  <si>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</si>
  <si>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</si>
  <si>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</si>
  <si>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</si>
  <si>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</si>
  <si>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</si>
  <si>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</si>
  <si>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</si>
  <si>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</si>
  <si>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</si>
  <si>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</si>
  <si>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</si>
  <si>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</si>
  <si>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</si>
  <si>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</si>
  <si>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</si>
  <si>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</si>
  <si>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</si>
  <si>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</si>
  <si>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</si>
  <si>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</si>
  <si>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</si>
  <si>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</si>
  <si>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</si>
  <si>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</si>
  <si>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</si>
  <si>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</si>
  <si>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</si>
  <si>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</si>
  <si>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</si>
  <si>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</si>
  <si>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</si>
  <si>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</si>
  <si>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</si>
  <si>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</si>
  <si>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</si>
  <si>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</si>
  <si>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</si>
  <si>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</si>
  <si>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</si>
  <si>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</si>
  <si>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</si>
  <si>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</si>
  <si>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</si>
  <si>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</si>
  <si>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</si>
  <si>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</si>
  <si>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</si>
  <si>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</si>
  <si>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</si>
  <si>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</si>
  <si>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</si>
  <si>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</si>
  <si>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</si>
  <si>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</si>
  <si>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</si>
  <si>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</si>
  <si>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</si>
  <si>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</si>
  <si>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</si>
  <si>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</si>
  <si>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</si>
  <si>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</si>
  <si>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</si>
  <si>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</si>
  <si>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</si>
  <si>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</si>
  <si>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</si>
  <si>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</si>
  <si>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</si>
  <si>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</si>
  <si>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</si>
  <si>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</si>
  <si>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</si>
  <si>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</si>
  <si>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</si>
  <si>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</si>
  <si>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</si>
  <si>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</si>
  <si>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</si>
  <si>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</si>
  <si>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</si>
  <si>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</si>
  <si>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</si>
  <si>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</si>
  <si>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</si>
  <si>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</si>
  <si>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</si>
  <si>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</si>
  <si>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</si>
  <si>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</si>
  <si>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</si>
  <si>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</si>
  <si>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</si>
  <si>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</si>
  <si>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</si>
  <si>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</si>
  <si>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</si>
  <si>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</si>
  <si>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</si>
  <si>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</si>
  <si>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</si>
  <si>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</si>
  <si>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</si>
  <si>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</si>
  <si>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</si>
  <si>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</si>
  <si>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</si>
  <si>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</si>
  <si>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</si>
  <si>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</si>
  <si>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</si>
  <si>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</si>
  <si>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</si>
  <si>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</si>
  <si>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</si>
  <si>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</si>
  <si>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</si>
  <si>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</si>
  <si>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</si>
  <si>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</si>
  <si>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</si>
  <si>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</si>
  <si>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</si>
  <si>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</si>
  <si>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</si>
  <si>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</si>
  <si>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</si>
  <si>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</si>
  <si>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</si>
  <si>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</si>
  <si>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</si>
  <si>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</si>
  <si>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</si>
  <si>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</si>
  <si>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</si>
  <si>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</si>
  <si>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</si>
  <si>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</si>
  <si>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</si>
  <si>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</si>
  <si>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</si>
  <si>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</si>
  <si>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</si>
  <si>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</si>
  <si>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</si>
  <si>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</si>
  <si>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</si>
  <si>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</si>
  <si>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</si>
  <si>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</si>
  <si>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</si>
  <si>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</si>
  <si>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</si>
  <si>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</si>
  <si>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</si>
  <si>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</si>
  <si>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</si>
  <si>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</si>
  <si>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</si>
  <si>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</si>
  <si>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</si>
  <si>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</si>
  <si>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</si>
  <si>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</si>
  <si>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</si>
  <si>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</si>
  <si>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</si>
  <si>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</si>
  <si>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</si>
  <si>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</si>
  <si>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</si>
  <si>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</si>
  <si>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</si>
  <si>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</si>
  <si>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</si>
  <si>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</si>
  <si>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</si>
  <si>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</si>
  <si>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</si>
  <si>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</si>
  <si>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</si>
  <si>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</si>
  <si>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</si>
  <si>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</si>
  <si>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</si>
  <si>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</si>
  <si>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</si>
  <si>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</si>
  <si>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</si>
  <si>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</si>
  <si>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</si>
  <si>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</si>
  <si>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</si>
  <si>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</si>
  <si>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</si>
  <si>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</si>
  <si>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</si>
  <si>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</si>
  <si>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</si>
  <si>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</si>
  <si>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</si>
  <si>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</si>
  <si>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</si>
  <si>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</si>
  <si>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</si>
  <si>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</si>
  <si>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</si>
  <si>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</si>
  <si>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</si>
  <si>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</si>
  <si>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</si>
  <si>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</si>
  <si>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</si>
  <si>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</si>
  <si>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</si>
  <si>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</si>
  <si>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</si>
  <si>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</si>
  <si>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</si>
  <si>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</si>
  <si>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</si>
  <si>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</si>
  <si>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</si>
  <si>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</si>
  <si>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</si>
  <si>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</si>
  <si>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</si>
  <si>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</si>
  <si>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</si>
  <si>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</si>
  <si>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</si>
  <si>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</si>
  <si>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</si>
  <si>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</si>
  <si>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</si>
  <si>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</si>
  <si>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</si>
  <si>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</si>
  <si>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</si>
  <si>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</si>
  <si>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</si>
  <si>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</si>
  <si>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</si>
  <si>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</si>
  <si>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</si>
  <si>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</si>
  <si>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</si>
  <si>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</si>
  <si>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</si>
  <si>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</si>
  <si>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</si>
  <si>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</si>
  <si>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</si>
  <si>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</si>
  <si>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</si>
  <si>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</si>
  <si>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</si>
  <si>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</si>
  <si>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</si>
  <si>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</si>
  <si>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</si>
  <si>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</si>
  <si>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</si>
  <si>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</si>
  <si>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</si>
  <si>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</si>
  <si>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</si>
  <si>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</si>
  <si>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</si>
  <si>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</si>
  <si>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</si>
  <si>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</si>
  <si>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</si>
  <si>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</si>
  <si>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</si>
  <si>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</si>
  <si>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</si>
  <si>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</si>
  <si>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</si>
  <si>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</si>
  <si>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</si>
  <si>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</si>
  <si>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</si>
  <si>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</si>
  <si>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</si>
  <si>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</si>
  <si>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</si>
  <si>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</si>
  <si>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</si>
  <si>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</si>
  <si>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</si>
  <si>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</si>
  <si>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</si>
  <si>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</si>
  <si>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</si>
  <si>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</si>
  <si>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</si>
  <si>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</si>
  <si>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</si>
  <si>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</si>
  <si>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</si>
  <si>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</si>
  <si>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</si>
  <si>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</si>
  <si>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</si>
  <si>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</si>
  <si>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</si>
  <si>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</si>
  <si>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</si>
  <si>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</si>
  <si>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</si>
  <si>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</si>
  <si>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</si>
  <si>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</si>
  <si>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</si>
  <si>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</si>
  <si>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</si>
  <si>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</si>
  <si>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</si>
  <si>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</si>
  <si>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</si>
  <si>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</si>
  <si>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</si>
  <si>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</si>
  <si>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</si>
  <si>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</si>
  <si>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</si>
  <si>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</si>
  <si>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</si>
  <si>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</si>
  <si>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</si>
  <si>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</si>
  <si>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</si>
  <si>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</si>
  <si>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</si>
  <si>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</si>
  <si>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</si>
  <si>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</si>
  <si>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</si>
  <si>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</si>
  <si>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</si>
  <si>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</si>
  <si>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</si>
  <si>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</si>
  <si>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</si>
  <si>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</si>
  <si>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</si>
  <si>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</si>
  <si>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</si>
  <si>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</si>
  <si>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</si>
  <si>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</si>
  <si>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</si>
  <si>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</si>
  <si>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</si>
  <si>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</si>
  <si>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</si>
  <si>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</si>
  <si>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</si>
  <si>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</si>
  <si>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</si>
  <si>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</si>
  <si>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</si>
  <si>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</si>
  <si>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</si>
  <si>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</si>
  <si>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</si>
  <si>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</si>
  <si>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</si>
  <si>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</si>
  <si>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</si>
  <si>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</si>
  <si>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</si>
  <si>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</si>
  <si>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</si>
  <si>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</si>
  <si>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</si>
  <si>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</si>
  <si>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</si>
  <si>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</si>
  <si>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</si>
  <si>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</si>
  <si>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</si>
  <si>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</si>
  <si>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</si>
  <si>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</si>
  <si>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</si>
  <si>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</si>
  <si>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</si>
  <si>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</si>
  <si>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</si>
  <si>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</si>
  <si>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</si>
  <si>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</si>
  <si>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</si>
  <si>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</si>
  <si>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</si>
  <si>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</si>
  <si>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</si>
  <si>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</si>
  <si>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</si>
  <si>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</si>
  <si>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</si>
  <si>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</si>
  <si>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</si>
  <si>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</si>
  <si>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</si>
  <si>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</si>
  <si>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</si>
  <si>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</si>
  <si>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</si>
  <si>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</si>
  <si>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</si>
  <si>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</si>
  <si>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</si>
  <si>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</si>
  <si>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</si>
  <si>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</si>
  <si>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</si>
  <si>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</si>
  <si>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</si>
  <si>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</si>
  <si>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</si>
  <si>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</si>
  <si>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</si>
  <si>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</si>
  <si>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</si>
  <si>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</si>
  <si>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</si>
  <si>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</si>
  <si>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</si>
  <si>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</si>
  <si>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</si>
  <si>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</si>
  <si>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</si>
  <si>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</si>
  <si>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</si>
  <si>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</si>
  <si>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</si>
  <si>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</si>
  <si>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</si>
  <si>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</si>
  <si>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</si>
  <si>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</si>
  <si>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</si>
  <si>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</si>
  <si>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</si>
  <si>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</si>
  <si>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</si>
  <si>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</si>
  <si>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</si>
  <si>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</si>
  <si>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</si>
  <si>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</si>
  <si>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</si>
  <si>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</si>
  <si>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</si>
  <si>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</si>
  <si>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</si>
  <si>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</si>
  <si>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</si>
  <si>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</si>
  <si>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</si>
  <si>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</si>
  <si>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</si>
  <si>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</si>
  <si>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</si>
  <si>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</si>
  <si>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</si>
  <si>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</si>
  <si>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</si>
  <si>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</si>
  <si>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</si>
  <si>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</si>
  <si>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</si>
  <si>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</si>
  <si>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</si>
  <si>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</si>
  <si>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</si>
  <si>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</si>
  <si>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</si>
  <si>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</si>
  <si>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</si>
  <si>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</si>
  <si>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</si>
  <si>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</si>
  <si>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</si>
  <si>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</si>
  <si>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</si>
  <si>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</si>
  <si>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</si>
  <si>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</si>
  <si>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</si>
  <si>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</si>
  <si>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</si>
  <si>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</si>
  <si>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</si>
  <si>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</si>
  <si>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</si>
  <si>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</si>
  <si>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</si>
  <si>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</si>
  <si>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</si>
  <si>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</si>
  <si>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</si>
  <si>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</si>
  <si>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</si>
  <si>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</si>
  <si>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</si>
  <si>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</si>
  <si>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</si>
  <si>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</si>
  <si>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</si>
  <si>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</si>
  <si>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</si>
  <si>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</si>
  <si>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</si>
  <si>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</si>
  <si>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</si>
  <si>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</si>
  <si>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</si>
  <si>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</si>
  <si>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</si>
  <si>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</si>
  <si>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</si>
  <si>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</si>
  <si>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</si>
  <si>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</si>
  <si>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</si>
  <si>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</si>
  <si>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</si>
  <si>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</si>
  <si>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</si>
  <si>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</si>
  <si>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</si>
  <si>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</si>
  <si>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</si>
  <si>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</si>
  <si>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</si>
  <si>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</si>
  <si>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</si>
  <si>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</si>
  <si>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</si>
  <si>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</si>
  <si>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</si>
  <si>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</si>
  <si>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</si>
  <si>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</si>
  <si>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</si>
  <si>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</si>
  <si>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</si>
  <si>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</si>
  <si>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</si>
  <si>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</si>
  <si>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</si>
  <si>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</si>
  <si>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</si>
  <si>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</si>
  <si>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</si>
  <si>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</si>
  <si>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</si>
  <si>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</si>
  <si>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</si>
  <si>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</si>
  <si>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</si>
  <si>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</si>
  <si>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</si>
  <si>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</si>
  <si>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</si>
  <si>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</si>
  <si>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</si>
  <si>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</si>
  <si>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</si>
  <si>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</si>
  <si>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</si>
  <si>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</si>
  <si>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</si>
  <si>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</si>
  <si>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</si>
  <si>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</si>
  <si>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</si>
  <si>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</si>
  <si>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</si>
  <si>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</si>
  <si>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</si>
  <si>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</si>
  <si>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</si>
  <si>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</si>
  <si>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</si>
  <si>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</si>
  <si>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</si>
  <si>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</si>
  <si>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</si>
  <si>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</si>
  <si>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</si>
  <si>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</si>
  <si>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</si>
  <si>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</si>
  <si>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</si>
  <si>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</si>
  <si>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</si>
  <si>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</si>
  <si>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</si>
  <si>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</si>
  <si>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</si>
  <si>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</si>
  <si>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</si>
  <si>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</si>
  <si>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</si>
  <si>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</si>
  <si>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</si>
  <si>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</si>
  <si>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</si>
  <si>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</si>
  <si>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</si>
  <si>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</si>
  <si>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</si>
  <si>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</si>
  <si>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</si>
  <si>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</si>
  <si>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</si>
  <si>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</si>
  <si>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</si>
  <si>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</si>
  <si>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</si>
  <si>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</si>
  <si>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</si>
  <si>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</si>
  <si>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</si>
  <si>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</si>
  <si>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</si>
  <si>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</si>
  <si>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</si>
  <si>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</si>
  <si>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</si>
  <si>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</si>
  <si>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</si>
  <si>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</si>
  <si>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</si>
  <si>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</si>
  <si>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</si>
  <si>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</si>
  <si>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</si>
  <si>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</si>
  <si>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</si>
  <si>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</si>
  <si>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</si>
  <si>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</si>
  <si>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</si>
  <si>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</si>
  <si>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</si>
  <si>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</si>
  <si>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</si>
  <si>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</si>
  <si>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</si>
  <si>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</si>
  <si>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</si>
  <si>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</si>
  <si>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</si>
  <si>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</si>
  <si>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</si>
  <si>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</si>
  <si>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</si>
  <si>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</si>
  <si>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</si>
  <si>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</si>
  <si>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</si>
  <si>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</si>
  <si>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</si>
  <si>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</si>
  <si>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</si>
  <si>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</si>
  <si>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</si>
  <si>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</si>
  <si>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</si>
  <si>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</si>
  <si>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</si>
  <si>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</si>
  <si>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</si>
  <si>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</si>
  <si>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</si>
  <si>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</si>
  <si>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</si>
  <si>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</si>
  <si>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</si>
  <si>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</si>
  <si>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</si>
  <si>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</si>
  <si>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</si>
  <si>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</si>
  <si>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</si>
  <si>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</si>
  <si>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</si>
  <si>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</si>
  <si>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</si>
  <si>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</si>
  <si>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</si>
  <si>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</si>
  <si>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</si>
  <si>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</si>
  <si>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</si>
  <si>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</si>
  <si>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</si>
  <si>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</si>
  <si>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</si>
  <si>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</si>
  <si>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</si>
  <si>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</si>
  <si>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</si>
  <si>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</si>
  <si>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</si>
  <si>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</si>
  <si>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</si>
  <si>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</si>
  <si>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</si>
  <si>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</si>
  <si>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</si>
  <si>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</si>
  <si>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</si>
  <si>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</si>
  <si>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</si>
  <si>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</si>
  <si>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</si>
  <si>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</si>
  <si>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</si>
  <si>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</si>
  <si>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</si>
  <si>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</si>
  <si>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</si>
  <si>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</si>
  <si>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</si>
  <si>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</si>
  <si>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</si>
  <si>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</si>
  <si>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</si>
  <si>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</si>
  <si>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</si>
  <si>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</si>
  <si>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</si>
  <si>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</si>
  <si>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</si>
  <si>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</si>
  <si>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</si>
  <si>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</si>
  <si>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</si>
  <si>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</si>
  <si>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</si>
  <si>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</si>
  <si>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</si>
  <si>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</si>
  <si>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</si>
  <si>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</si>
  <si>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</si>
  <si>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</si>
  <si>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</si>
  <si>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</si>
  <si>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</si>
  <si>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</si>
  <si>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</si>
  <si>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</si>
  <si>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</si>
  <si>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</si>
  <si>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</si>
  <si>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</si>
  <si>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</si>
  <si>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</si>
  <si>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</si>
  <si>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</si>
  <si>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</si>
  <si>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</si>
  <si>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</si>
  <si>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</si>
  <si>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</si>
  <si>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</si>
  <si>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</si>
  <si>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</si>
  <si>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</si>
  <si>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</si>
  <si>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</si>
  <si>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</si>
  <si>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</si>
  <si>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</si>
  <si>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</si>
  <si>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</si>
  <si>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</si>
  <si>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</si>
  <si>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</si>
  <si>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</si>
  <si>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</si>
  <si>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</si>
  <si>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</si>
  <si>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</si>
  <si>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</si>
  <si>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</si>
  <si>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</si>
  <si>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</si>
  <si>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</si>
  <si>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</si>
  <si>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</si>
  <si>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</si>
  <si>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</si>
  <si>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</si>
  <si>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</si>
  <si>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</si>
  <si>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</si>
  <si>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</si>
  <si>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</si>
  <si>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</si>
  <si>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</si>
  <si>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</si>
  <si>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</si>
  <si>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</si>
  <si>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</si>
  <si>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</si>
  <si>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</si>
  <si>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</si>
  <si>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</si>
  <si>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</si>
  <si>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</si>
  <si>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</si>
  <si>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</si>
  <si>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</si>
  <si>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</si>
  <si>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</si>
  <si>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</si>
  <si>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</si>
  <si>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</si>
  <si>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</si>
  <si>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</si>
  <si>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</si>
  <si>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</si>
  <si>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</si>
  <si>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</si>
  <si>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</si>
  <si>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</si>
  <si>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</si>
  <si>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</si>
  <si>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</si>
  <si>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</si>
  <si>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</si>
  <si>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</si>
  <si>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</si>
  <si>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</si>
  <si>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</si>
  <si>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</si>
  <si>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</si>
  <si>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</si>
  <si>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</si>
  <si>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</si>
  <si>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</si>
  <si>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</si>
  <si>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</si>
  <si>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</si>
  <si>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</si>
  <si>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</si>
  <si>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</si>
  <si>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</si>
  <si>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</si>
  <si>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</si>
  <si>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</si>
  <si>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</si>
  <si>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</si>
  <si>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</si>
  <si>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</si>
  <si>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</si>
  <si>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</si>
  <si>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</si>
  <si>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</si>
  <si>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</si>
  <si>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</si>
  <si>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</si>
  <si>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</si>
  <si>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</si>
  <si>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</si>
  <si>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</si>
  <si>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</si>
  <si>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</si>
  <si>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</si>
  <si>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</si>
  <si>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</si>
  <si>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</si>
  <si>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</si>
  <si>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</si>
  <si>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</si>
  <si>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</si>
  <si>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</si>
  <si>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</si>
  <si>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</si>
  <si>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</si>
  <si>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</si>
  <si>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</si>
  <si>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</si>
  <si>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</si>
  <si>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</si>
  <si>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</si>
  <si>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</si>
  <si>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</si>
  <si>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</si>
  <si>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</si>
  <si>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</si>
  <si>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</si>
  <si>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</si>
  <si>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</si>
  <si>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</si>
  <si>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</si>
  <si>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</si>
  <si>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</si>
  <si>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</si>
  <si>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</si>
  <si>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</si>
  <si>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</si>
  <si>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</si>
  <si>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</si>
  <si>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</si>
  <si>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</si>
  <si>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</si>
  <si>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</si>
  <si>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</si>
  <si>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</si>
  <si>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</si>
  <si>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</si>
  <si>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</si>
  <si>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</si>
  <si>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</si>
  <si>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</si>
  <si>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</si>
  <si>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</si>
  <si>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</si>
  <si>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</si>
  <si>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</si>
  <si>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</si>
  <si>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</si>
  <si>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</si>
  <si>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</si>
  <si>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</si>
  <si>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</si>
  <si>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</si>
  <si>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</si>
  <si>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</si>
  <si>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</si>
  <si>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</si>
  <si>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</si>
  <si>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</si>
  <si>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</si>
  <si>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</si>
  <si>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</si>
  <si>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</si>
  <si>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</si>
  <si>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</si>
  <si>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</si>
  <si>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</si>
  <si>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</si>
  <si>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</si>
  <si>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</si>
  <si>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</si>
  <si>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</si>
  <si>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</si>
  <si>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</si>
  <si>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</si>
  <si>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</si>
  <si>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</si>
  <si>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</si>
  <si>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</si>
  <si>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</si>
  <si>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</si>
  <si>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</si>
  <si>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</si>
  <si>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</si>
  <si>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</si>
  <si>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</si>
  <si>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</si>
  <si>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</si>
  <si>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</si>
  <si>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</si>
  <si>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</si>
  <si>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</si>
  <si>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</si>
  <si>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</si>
  <si>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</si>
  <si>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</si>
  <si>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</si>
  <si>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</si>
  <si>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</si>
  <si>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</si>
  <si>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</si>
  <si>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</si>
  <si>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</si>
  <si>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</si>
  <si>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</si>
  <si>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</si>
  <si>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</si>
  <si>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</si>
  <si>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</si>
  <si>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</si>
  <si>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</si>
  <si>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</si>
  <si>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</si>
  <si>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</si>
  <si>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</si>
  <si>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</si>
  <si>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</si>
  <si>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</si>
  <si>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</si>
  <si>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</si>
  <si>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</si>
  <si>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</si>
  <si>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</si>
  <si>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</si>
  <si>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</si>
  <si>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</si>
  <si>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</si>
  <si>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</si>
  <si>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</si>
  <si>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</si>
  <si>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</si>
  <si>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</si>
  <si>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</si>
  <si>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</si>
  <si>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</si>
  <si>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</si>
  <si>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</si>
  <si>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</si>
  <si>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</si>
  <si>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</si>
  <si>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</si>
  <si>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</si>
  <si>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</si>
  <si>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</si>
  <si>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</si>
  <si>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</si>
  <si>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</si>
  <si>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</si>
  <si>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</si>
  <si>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</si>
  <si>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</si>
  <si>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</si>
  <si>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</si>
  <si>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</si>
  <si>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</si>
  <si>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</si>
  <si>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</si>
  <si>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</si>
  <si>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</si>
  <si>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</si>
  <si>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</si>
  <si>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</si>
  <si>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</si>
  <si>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</si>
  <si>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</si>
  <si>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</si>
  <si>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</si>
  <si>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</si>
  <si>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</si>
  <si>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</si>
  <si>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</si>
  <si>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</si>
  <si>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</si>
  <si>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</si>
  <si>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</si>
  <si>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</si>
  <si>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</si>
  <si>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</si>
  <si>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</si>
  <si>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</si>
  <si>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</si>
  <si>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</si>
  <si>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</si>
  <si>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</si>
  <si>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</si>
  <si>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</si>
  <si>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</si>
  <si>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</si>
  <si>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</si>
  <si>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</si>
  <si>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</si>
  <si>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</si>
  <si>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</si>
  <si>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</si>
  <si>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</si>
  <si>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</si>
  <si>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</si>
  <si>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</si>
  <si>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</si>
  <si>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</si>
  <si>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</si>
  <si>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</si>
  <si>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</si>
  <si>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</si>
  <si>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</si>
  <si>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</si>
  <si>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</si>
  <si>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</si>
  <si>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</si>
  <si>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</si>
  <si>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</si>
  <si>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</si>
  <si>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</si>
  <si>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</si>
  <si>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</si>
  <si>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</si>
  <si>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</si>
  <si>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</si>
  <si>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</si>
  <si>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</si>
  <si>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</si>
  <si>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</si>
  <si>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</si>
  <si>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</si>
  <si>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</si>
  <si>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</si>
  <si>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</si>
  <si>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</si>
  <si>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</si>
  <si>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</si>
  <si>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</si>
  <si>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</si>
  <si>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</si>
  <si>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</si>
  <si>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</si>
  <si>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</si>
  <si>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</si>
  <si>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</si>
  <si>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</si>
  <si>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</si>
  <si>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</si>
  <si>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</si>
  <si>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</si>
  <si>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</si>
  <si>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</si>
  <si>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</si>
  <si>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</si>
  <si>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</si>
  <si>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</si>
  <si>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</si>
  <si>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</si>
  <si>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</si>
  <si>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</si>
  <si>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</si>
  <si>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</si>
  <si>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</si>
  <si>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</si>
  <si>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</si>
  <si>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</si>
  <si>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</si>
  <si>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</si>
  <si>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</si>
  <si>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</si>
  <si>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</si>
  <si>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</si>
  <si>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</si>
  <si>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</si>
  <si>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</si>
  <si>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</si>
  <si>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</si>
  <si>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</si>
  <si>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</si>
  <si>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</si>
  <si>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</si>
  <si>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</si>
  <si>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</si>
  <si>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</si>
  <si>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</si>
  <si>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</si>
  <si>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</si>
  <si>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</si>
  <si>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</si>
  <si>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</si>
  <si>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</si>
  <si>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</si>
  <si>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</si>
  <si>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</si>
  <si>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</si>
  <si>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</si>
  <si>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</si>
  <si>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</si>
  <si>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</si>
  <si>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</si>
  <si>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</si>
  <si>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</si>
  <si>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</si>
  <si>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</si>
  <si>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</si>
  <si>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</si>
  <si>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</si>
  <si>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</si>
  <si>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</si>
  <si>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</si>
  <si>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</si>
  <si>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</si>
  <si>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</si>
  <si>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</si>
  <si>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</si>
  <si>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</si>
  <si>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</si>
  <si>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</si>
  <si>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</si>
  <si>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</si>
  <si>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</si>
  <si>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</si>
  <si>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</si>
  <si>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</si>
  <si>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</si>
  <si>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</si>
  <si>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</si>
  <si>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</si>
  <si>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</si>
  <si>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</si>
  <si>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</si>
  <si>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</si>
  <si>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</si>
  <si>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</si>
  <si>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</si>
  <si>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</si>
  <si>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</si>
  <si>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</si>
  <si>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</si>
  <si>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</si>
  <si>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</si>
  <si>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</si>
  <si>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</si>
  <si>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</si>
  <si>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</si>
  <si>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</si>
  <si>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</si>
  <si>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</si>
  <si>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</si>
  <si>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</si>
  <si>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</si>
  <si>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</si>
  <si>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</si>
  <si>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</si>
  <si>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</si>
  <si>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</si>
  <si>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</si>
  <si>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</si>
  <si>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</si>
  <si>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</si>
  <si>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</si>
  <si>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</si>
  <si>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</si>
  <si>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</si>
  <si>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</si>
  <si>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</si>
  <si>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</si>
  <si>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</si>
  <si>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</si>
  <si>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</si>
  <si>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</si>
  <si>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</si>
  <si>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</si>
  <si>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</si>
  <si>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</si>
  <si>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</si>
  <si>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</si>
  <si>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</si>
  <si>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</si>
  <si>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</si>
  <si>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</si>
  <si>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</si>
  <si>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</si>
  <si>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</si>
  <si>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</si>
  <si>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</si>
  <si>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</si>
  <si>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</si>
  <si>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</si>
  <si>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</si>
  <si>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</si>
  <si>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</si>
  <si>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</si>
  <si>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</si>
  <si>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</si>
  <si>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</si>
  <si>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</si>
  <si>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</si>
  <si>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</si>
  <si>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</si>
  <si>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</si>
  <si>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</si>
  <si>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</si>
  <si>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</si>
  <si>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</si>
  <si>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</si>
  <si>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</si>
  <si>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</si>
  <si>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</si>
  <si>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</si>
  <si>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</si>
  <si>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</si>
  <si>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</si>
  <si>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</si>
  <si>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</si>
  <si>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</si>
  <si>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</si>
  <si>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</si>
  <si>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</si>
  <si>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</si>
  <si>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</si>
  <si>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</si>
  <si>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</si>
  <si>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</si>
  <si>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</si>
  <si>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</si>
  <si>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</si>
  <si>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</si>
  <si>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</si>
  <si>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</si>
  <si>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</si>
  <si>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</si>
  <si>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</si>
  <si>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</si>
  <si>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</si>
  <si>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</si>
  <si>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</si>
  <si>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</si>
  <si>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</si>
  <si>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</si>
  <si>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</si>
  <si>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</si>
  <si>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</si>
  <si>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</si>
  <si>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</si>
  <si>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</si>
  <si>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</si>
  <si>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</si>
  <si>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</si>
  <si>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</si>
  <si>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</si>
  <si>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</si>
  <si>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</si>
  <si>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</si>
  <si>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</si>
  <si>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</si>
  <si>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</si>
  <si>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</si>
  <si>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</si>
  <si>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</si>
  <si>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</si>
  <si>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</si>
  <si>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</si>
  <si>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</si>
  <si>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</si>
  <si>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</si>
  <si>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</si>
  <si>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</si>
  <si>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</si>
  <si>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</si>
  <si>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</si>
  <si>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</si>
  <si>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</si>
  <si>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</si>
  <si>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</si>
  <si>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</si>
  <si>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</si>
  <si>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</si>
  <si>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</si>
  <si>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</si>
  <si>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</si>
  <si>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</si>
  <si>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</si>
  <si>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</si>
  <si>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</si>
  <si>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</si>
  <si>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</si>
  <si>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</si>
  <si>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</si>
  <si>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</si>
  <si>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</si>
  <si>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</si>
  <si>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</si>
  <si>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</si>
  <si>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</si>
  <si>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</si>
  <si>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</si>
  <si>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</si>
  <si>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</si>
  <si>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</si>
  <si>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</si>
  <si>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</si>
  <si>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</si>
  <si>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</si>
  <si>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</si>
  <si>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</si>
  <si>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</si>
  <si>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</si>
  <si>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</si>
  <si>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</si>
  <si>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</si>
  <si>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</si>
  <si>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</si>
  <si>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</si>
  <si>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</si>
  <si>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</si>
  <si>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</si>
  <si>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</si>
  <si>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</si>
  <si>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</si>
  <si>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</si>
  <si>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</si>
  <si>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</si>
  <si>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</si>
  <si>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</si>
  <si>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</si>
  <si>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</si>
  <si>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</si>
  <si>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</si>
  <si>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</si>
  <si>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</si>
  <si>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</si>
  <si>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</si>
  <si>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</si>
  <si>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</si>
  <si>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</si>
  <si>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</si>
  <si>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</si>
  <si>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</si>
  <si>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</si>
  <si>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</si>
  <si>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</si>
  <si>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</si>
  <si>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</si>
  <si>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</si>
  <si>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</si>
  <si>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</si>
  <si>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</si>
  <si>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</si>
  <si>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</si>
  <si>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</si>
  <si>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</si>
  <si>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</si>
  <si>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</si>
  <si>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</si>
  <si>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</si>
  <si>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</si>
  <si>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</si>
  <si>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</si>
  <si>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</si>
  <si>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</si>
  <si>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</si>
  <si>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</si>
  <si>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</si>
  <si>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</si>
  <si>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</si>
  <si>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</si>
  <si>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</si>
  <si>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</si>
  <si>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</si>
  <si>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</si>
  <si>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</si>
  <si>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</si>
  <si>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</si>
  <si>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</si>
  <si>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</si>
  <si>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</si>
  <si>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</si>
  <si>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</si>
  <si>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</si>
  <si>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</si>
  <si>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</si>
  <si>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</si>
  <si>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</si>
  <si>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</si>
  <si>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</si>
  <si>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</si>
  <si>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</si>
  <si>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</si>
  <si>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</si>
  <si>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</si>
  <si>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</si>
  <si>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</si>
  <si>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</si>
  <si>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</si>
  <si>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</si>
  <si>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</si>
  <si>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</si>
  <si>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</si>
  <si>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</si>
  <si>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</si>
  <si>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</si>
  <si>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</si>
  <si>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</si>
  <si>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</si>
  <si>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</si>
  <si>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</si>
  <si>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</si>
  <si>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</si>
  <si>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</si>
  <si>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</si>
  <si>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</si>
  <si>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</si>
  <si>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</si>
  <si>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</si>
  <si>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</si>
  <si>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</si>
  <si>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</si>
  <si>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</si>
  <si>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</si>
  <si>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</si>
  <si>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</si>
  <si>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</si>
  <si>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</si>
  <si>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</si>
  <si>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</si>
  <si>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</si>
  <si>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</si>
  <si>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</si>
  <si>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</si>
  <si>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</si>
  <si>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</si>
  <si>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</si>
  <si>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</si>
  <si>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</si>
  <si>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</si>
  <si>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</si>
  <si>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</si>
  <si>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</si>
  <si>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</si>
  <si>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</si>
  <si>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</si>
  <si>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</si>
  <si>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</si>
  <si>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</si>
  <si>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</si>
  <si>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</si>
  <si>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</si>
  <si>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</si>
  <si>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</si>
  <si>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</si>
  <si>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</si>
  <si>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</si>
  <si>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</si>
  <si>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</si>
  <si>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</si>
  <si>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</si>
  <si>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</si>
  <si>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</si>
  <si>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</si>
  <si>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</si>
  <si>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</si>
  <si>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</si>
  <si>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</si>
  <si>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</si>
  <si>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</si>
  <si>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</si>
  <si>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</si>
  <si>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</si>
  <si>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</si>
  <si>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</si>
  <si>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</si>
  <si>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</si>
  <si>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</si>
  <si>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</si>
  <si>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</si>
  <si>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</si>
  <si>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</si>
  <si>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</si>
  <si>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</si>
  <si>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</si>
  <si>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</si>
  <si>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</si>
  <si>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</si>
  <si>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</si>
  <si>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</si>
  <si>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</si>
  <si>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</si>
  <si>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</si>
  <si>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</si>
  <si>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</si>
  <si>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</si>
  <si>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</si>
  <si>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</si>
  <si>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</si>
  <si>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</si>
  <si>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</si>
  <si>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</si>
  <si>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</si>
  <si>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</si>
  <si>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</si>
  <si>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</si>
  <si>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</si>
  <si>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</si>
  <si>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</si>
  <si>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</si>
  <si>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</si>
  <si>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</si>
  <si>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</si>
  <si>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</si>
  <si>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</si>
  <si>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</si>
  <si>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</si>
  <si>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</si>
  <si>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</si>
  <si>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</si>
  <si>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</si>
  <si>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</si>
  <si>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</si>
  <si>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</si>
  <si>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</si>
  <si>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</si>
  <si>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</si>
  <si>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</si>
  <si>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</si>
  <si>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</si>
  <si>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</si>
  <si>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</si>
  <si>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</si>
  <si>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</si>
  <si>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</si>
  <si>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</si>
  <si>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</si>
  <si>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</si>
  <si>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</si>
  <si>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</si>
  <si>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</si>
  <si>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</si>
  <si>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</si>
  <si>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</si>
  <si>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</si>
  <si>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</si>
  <si>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</si>
  <si>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</si>
  <si>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</si>
  <si>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</si>
  <si>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</si>
  <si>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</si>
  <si>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</si>
  <si>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</si>
  <si>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</si>
  <si>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</si>
  <si>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</si>
  <si>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</si>
  <si>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</si>
  <si>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</si>
  <si>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</si>
  <si>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</si>
  <si>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</si>
  <si>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</si>
  <si>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</si>
  <si>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</si>
  <si>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</si>
  <si>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</si>
  <si>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</si>
  <si>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</si>
  <si>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</si>
  <si>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</si>
  <si>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</si>
  <si>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</si>
  <si>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</si>
  <si>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</si>
  <si>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</si>
  <si>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</si>
  <si>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</si>
  <si>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</si>
  <si>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</si>
  <si>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</si>
  <si>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</si>
  <si>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</si>
  <si>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</si>
  <si>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</si>
  <si>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</si>
  <si>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</si>
  <si>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</si>
  <si>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</si>
  <si>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</si>
  <si>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</si>
  <si>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</si>
  <si>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</si>
  <si>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</si>
  <si>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</si>
  <si>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</si>
  <si>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</si>
  <si>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</si>
  <si>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</si>
  <si>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</si>
  <si>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</si>
  <si>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</si>
  <si>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</si>
  <si>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</si>
  <si>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</si>
  <si>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</si>
  <si>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</si>
  <si>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</si>
  <si>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</si>
  <si>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</si>
  <si>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</si>
  <si>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</si>
  <si>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</si>
  <si>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</si>
  <si>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</si>
  <si>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</si>
  <si>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</si>
  <si>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</si>
  <si>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</si>
  <si>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</si>
  <si>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</si>
  <si>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</si>
  <si>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</si>
  <si>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</si>
  <si>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</si>
  <si>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</si>
  <si>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</si>
  <si>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</si>
  <si>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</si>
  <si>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</si>
  <si>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</si>
  <si>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</si>
  <si>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</si>
  <si>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</si>
  <si>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</si>
  <si>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</si>
  <si>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</si>
  <si>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</si>
  <si>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</si>
  <si>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</si>
  <si>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</si>
  <si>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</si>
  <si>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</si>
  <si>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</si>
  <si>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</si>
  <si>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</si>
  <si>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</si>
  <si>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</si>
  <si>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</si>
  <si>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</si>
  <si>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</si>
  <si>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</si>
  <si>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</si>
  <si>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</si>
  <si>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</si>
  <si>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</si>
  <si>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</si>
  <si>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</si>
  <si>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</si>
  <si>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</si>
  <si>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</si>
  <si>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</si>
  <si>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</si>
  <si>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</si>
  <si>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</si>
  <si>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</si>
  <si>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</si>
  <si>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</si>
  <si>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</si>
  <si>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</si>
  <si>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</si>
  <si>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</si>
  <si>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</si>
  <si>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</si>
  <si>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</si>
  <si>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</si>
  <si>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</si>
  <si>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</si>
  <si>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</si>
  <si>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</si>
  <si>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</si>
  <si>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</si>
  <si>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</si>
  <si>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</si>
  <si>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</si>
  <si>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</si>
  <si>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</si>
  <si>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</si>
  <si>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</si>
  <si>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</si>
  <si>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</si>
  <si>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</si>
  <si>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</si>
  <si>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</si>
  <si>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</si>
  <si>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</si>
  <si>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</si>
  <si>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</si>
  <si>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</si>
  <si>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</si>
  <si>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</si>
  <si>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</si>
  <si>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</si>
  <si>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</si>
  <si>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</si>
  <si>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</si>
  <si>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</si>
  <si>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</si>
  <si>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</si>
  <si>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</si>
  <si>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</si>
  <si>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</si>
  <si>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</si>
  <si>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</si>
  <si>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</si>
  <si>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</si>
  <si>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</si>
  <si>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</si>
  <si>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</si>
  <si>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</si>
  <si>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</si>
  <si>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</si>
  <si>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</si>
  <si>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</si>
  <si>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</si>
  <si>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</si>
  <si>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</si>
  <si>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</si>
  <si>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</si>
  <si>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</si>
  <si>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</si>
  <si>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</si>
  <si>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</si>
  <si>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</si>
  <si>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</si>
  <si>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</si>
  <si>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</si>
  <si>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</si>
  <si>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</si>
  <si>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</si>
  <si>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</si>
  <si>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</si>
  <si>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</si>
  <si>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</si>
  <si>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</si>
  <si>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</si>
  <si>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</si>
  <si>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</si>
  <si>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</si>
  <si>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</si>
  <si>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</si>
  <si>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</si>
  <si>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</si>
  <si>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</si>
  <si>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</si>
  <si>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</si>
  <si>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</si>
  <si>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</si>
  <si>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</si>
  <si>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</si>
  <si>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</si>
  <si>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</si>
  <si>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</si>
  <si>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</si>
  <si>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</si>
  <si>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</si>
  <si>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</si>
  <si>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</si>
  <si>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</si>
  <si>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</si>
  <si>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</si>
  <si>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</si>
  <si>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</si>
  <si>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</si>
  <si>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</si>
  <si>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</si>
  <si>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</si>
  <si>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</si>
  <si>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</si>
  <si>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</si>
  <si>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</si>
  <si>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</si>
  <si>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</si>
  <si>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</si>
  <si>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</si>
  <si>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</si>
  <si>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</si>
  <si>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</si>
  <si>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</si>
  <si>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</si>
  <si>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</si>
  <si>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</si>
  <si>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</si>
  <si>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</si>
  <si>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</si>
  <si>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</si>
  <si>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</si>
  <si>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</si>
  <si>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</si>
  <si>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</si>
  <si>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</si>
  <si>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</si>
  <si>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</si>
  <si>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</si>
  <si>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</si>
  <si>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</si>
  <si>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</si>
  <si>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</si>
  <si>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</si>
  <si>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</si>
  <si>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</si>
  <si>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</si>
  <si>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</si>
  <si>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</si>
  <si>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</si>
  <si>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</si>
  <si>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</si>
  <si>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</si>
  <si>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</si>
  <si>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</si>
  <si>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</si>
  <si>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</si>
  <si>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</si>
  <si>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</si>
  <si>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</si>
  <si>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</si>
  <si>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</si>
  <si>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</si>
  <si>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</si>
  <si>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</si>
  <si>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</si>
  <si>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</si>
  <si>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</si>
  <si>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</si>
  <si>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</si>
  <si>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</si>
  <si>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</si>
  <si>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</si>
  <si>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</si>
  <si>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</si>
  <si>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</si>
  <si>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</si>
  <si>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</si>
  <si>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</si>
  <si>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</si>
  <si>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</si>
  <si>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</si>
  <si>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</si>
  <si>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</si>
  <si>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</si>
  <si>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</si>
  <si>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</si>
  <si>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</si>
  <si>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</si>
  <si>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</si>
  <si>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</si>
  <si>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</si>
  <si>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</si>
  <si>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</si>
  <si>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</si>
  <si>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</si>
  <si>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</si>
  <si>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</si>
  <si>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</si>
  <si>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</si>
  <si>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</si>
  <si>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</si>
  <si>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</si>
  <si>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</si>
  <si>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</si>
  <si>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</si>
  <si>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</si>
  <si>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</si>
  <si>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</si>
  <si>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</si>
  <si>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</si>
  <si>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</si>
  <si>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</si>
  <si>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</si>
  <si>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</si>
  <si>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</si>
  <si>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</si>
  <si>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</si>
  <si>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</si>
  <si>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</si>
  <si>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</si>
  <si>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</si>
  <si>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</si>
  <si>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</si>
  <si>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</si>
  <si>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</si>
  <si>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</si>
  <si>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</si>
  <si>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</si>
  <si>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</si>
  <si>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</si>
  <si>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</si>
  <si>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</si>
  <si>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</si>
  <si>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</si>
  <si>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</si>
  <si>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</si>
  <si>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</si>
  <si>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</si>
  <si>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</si>
  <si>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</si>
  <si>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</si>
  <si>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</si>
  <si>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</si>
  <si>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</si>
  <si>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</si>
  <si>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</si>
  <si>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</si>
  <si>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</si>
  <si>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</si>
  <si>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</si>
  <si>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</si>
  <si>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</si>
  <si>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</si>
  <si>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</si>
  <si>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</si>
  <si>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</si>
  <si>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</si>
  <si>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</si>
  <si>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</si>
  <si>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</si>
  <si>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</si>
  <si>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</si>
  <si>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</si>
  <si>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</si>
  <si>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</si>
  <si>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</si>
  <si>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</si>
  <si>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</si>
  <si>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</si>
  <si>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</si>
  <si>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</si>
  <si>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</si>
  <si>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</si>
  <si>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</si>
  <si>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</si>
  <si>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</si>
  <si>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</si>
  <si>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</si>
  <si>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</si>
  <si>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</si>
  <si>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</si>
  <si>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</si>
  <si>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</si>
  <si>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</si>
  <si>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</si>
  <si>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</si>
  <si>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</si>
  <si>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</si>
  <si>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</si>
  <si>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</si>
  <si>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</si>
  <si>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</si>
  <si>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</si>
  <si>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</si>
  <si>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</si>
  <si>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</si>
  <si>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</si>
  <si>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</si>
  <si>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</si>
  <si>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</si>
  <si>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</si>
  <si>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</si>
  <si>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</si>
  <si>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</si>
  <si>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</si>
  <si>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</si>
  <si>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</si>
  <si>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</si>
  <si>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</si>
  <si>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</si>
  <si>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</si>
  <si>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</si>
  <si>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</si>
  <si>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</si>
  <si>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</si>
  <si>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</si>
  <si>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</si>
  <si>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</si>
  <si>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</si>
  <si>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</si>
  <si>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</si>
  <si>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</si>
  <si>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</si>
  <si>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</si>
  <si>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</si>
  <si>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</si>
  <si>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</si>
  <si>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</si>
  <si>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</si>
  <si>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</si>
  <si>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</si>
  <si>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</si>
  <si>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</si>
  <si>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</si>
  <si>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</si>
  <si>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</si>
  <si>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</si>
  <si>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</si>
  <si>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</si>
  <si>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</si>
  <si>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</si>
  <si>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</si>
  <si>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</si>
  <si>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</si>
  <si>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</si>
  <si>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</si>
  <si>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</si>
  <si>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</si>
  <si>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</si>
  <si>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</si>
  <si>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</si>
  <si>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</si>
  <si>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</si>
  <si>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</si>
  <si>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</si>
  <si>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</si>
  <si>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</si>
  <si>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</si>
  <si>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</si>
  <si>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</si>
  <si>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</si>
  <si>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</si>
  <si>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</si>
  <si>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</si>
  <si>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</si>
  <si>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</si>
  <si>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</si>
  <si>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</si>
  <si>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</si>
  <si>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</si>
  <si>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</si>
  <si>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</si>
  <si>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</si>
  <si>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</si>
  <si>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</si>
  <si>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</si>
  <si>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</si>
  <si>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</si>
  <si>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</si>
  <si>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</si>
  <si>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</si>
  <si>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</si>
  <si>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</si>
  <si>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</si>
  <si>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</si>
  <si>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</si>
  <si>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</si>
  <si>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</si>
  <si>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</si>
  <si>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</si>
  <si>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</si>
  <si>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</si>
  <si>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</si>
  <si>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</si>
  <si>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</si>
  <si>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</si>
  <si>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</si>
  <si>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</si>
  <si>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</si>
  <si>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</si>
  <si>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</si>
  <si>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</si>
  <si>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</si>
  <si>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</si>
  <si>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</si>
  <si>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</si>
  <si>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</si>
  <si>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</si>
  <si>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</si>
  <si>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</si>
  <si>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</si>
  <si>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</si>
  <si>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</si>
  <si>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</si>
  <si>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</si>
  <si>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</si>
  <si>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</si>
  <si>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</si>
  <si>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</si>
  <si>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</si>
  <si>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</si>
  <si>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</si>
  <si>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</si>
  <si>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</si>
  <si>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</si>
  <si>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</si>
  <si>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</si>
  <si>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</si>
  <si>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</si>
  <si>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</si>
  <si>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</si>
  <si>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</si>
  <si>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</si>
  <si>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</si>
  <si>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</si>
  <si>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</si>
  <si>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</si>
  <si>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</si>
  <si>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</si>
  <si>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</si>
  <si>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</si>
  <si>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</si>
  <si>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</si>
  <si>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</si>
  <si>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</si>
  <si>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</si>
  <si>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</si>
  <si>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</si>
  <si>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</si>
  <si>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</si>
  <si>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</si>
  <si>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</si>
  <si>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</si>
  <si>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</si>
  <si>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</si>
  <si>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</si>
  <si>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</si>
  <si>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</si>
  <si>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</si>
  <si>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</si>
  <si>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</si>
  <si>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</si>
  <si>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</si>
  <si>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</si>
  <si>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</si>
  <si>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</si>
  <si>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</si>
  <si>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</si>
  <si>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</si>
  <si>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</si>
  <si>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</si>
  <si>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</si>
  <si>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</si>
  <si>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</si>
  <si>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</si>
  <si>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</si>
  <si>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</si>
  <si>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</si>
  <si>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</si>
  <si>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</si>
  <si>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</si>
  <si>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</si>
  <si>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</si>
  <si>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</si>
  <si>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</si>
  <si>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</si>
  <si>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</si>
  <si>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</si>
  <si>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</si>
  <si>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</si>
  <si>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</si>
  <si>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</si>
  <si>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</si>
  <si>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</si>
  <si>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</si>
  <si>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</si>
  <si>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</si>
  <si>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</si>
  <si>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</si>
  <si>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</si>
  <si>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</si>
  <si>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</si>
  <si>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</si>
  <si>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</si>
  <si>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</si>
  <si>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</si>
  <si>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</si>
  <si>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</si>
  <si>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</si>
  <si>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</si>
  <si>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</si>
  <si>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</si>
  <si>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</si>
  <si>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</si>
  <si>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</si>
  <si>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</si>
  <si>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</si>
  <si>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</si>
  <si>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</si>
  <si>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</si>
  <si>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</si>
  <si>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</si>
  <si>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</si>
  <si>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</si>
  <si>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</si>
  <si>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</si>
  <si>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</si>
  <si>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</si>
  <si>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</si>
  <si>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</si>
  <si>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</si>
  <si>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</si>
  <si>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</si>
  <si>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</si>
  <si>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</si>
  <si>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</si>
  <si>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</si>
  <si>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</si>
  <si>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</si>
  <si>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</si>
  <si>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</si>
  <si>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</si>
  <si>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</si>
  <si>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</si>
  <si>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</si>
  <si>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</si>
  <si>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</si>
  <si>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</si>
  <si>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</si>
  <si>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</si>
  <si>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</si>
  <si>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</si>
  <si>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</si>
  <si>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</si>
  <si>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</si>
  <si>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</si>
  <si>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</si>
  <si>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</si>
  <si>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</si>
  <si>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</si>
  <si>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</si>
  <si>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</si>
  <si>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</si>
  <si>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</si>
  <si>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</si>
  <si>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</si>
  <si>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</si>
  <si>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</si>
  <si>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</si>
  <si>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</si>
  <si>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</si>
  <si>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</si>
  <si>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</si>
  <si>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</si>
  <si>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</si>
  <si>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</si>
  <si>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</si>
  <si>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</si>
  <si>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</si>
  <si>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</si>
  <si>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</si>
  <si>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</si>
  <si>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</si>
  <si>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</si>
  <si>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</si>
  <si>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</si>
  <si>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</si>
  <si>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</si>
  <si>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</si>
  <si>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</si>
  <si>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</si>
  <si>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</si>
  <si>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</si>
  <si>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</si>
  <si>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</si>
  <si>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</si>
  <si>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</si>
  <si>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</si>
  <si>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</si>
  <si>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</si>
  <si>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</si>
  <si>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</si>
  <si>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</si>
  <si>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</si>
  <si>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</si>
  <si>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</si>
  <si>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</si>
  <si>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</si>
  <si>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</si>
  <si>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</si>
  <si>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</si>
  <si>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</si>
  <si>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</si>
  <si>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</si>
  <si>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</si>
  <si>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</si>
  <si>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</si>
  <si>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</si>
  <si>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</si>
  <si>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</si>
  <si>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</si>
  <si>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</si>
  <si>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</si>
  <si>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</si>
  <si>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</si>
  <si>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</si>
  <si>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</si>
  <si>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</si>
  <si>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</si>
  <si>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</si>
  <si>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</si>
  <si>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</si>
  <si>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</si>
  <si>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</si>
  <si>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</si>
  <si>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</si>
  <si>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</si>
  <si>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</si>
  <si>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</si>
  <si>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</si>
  <si>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</si>
  <si>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</si>
  <si>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</si>
  <si>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</si>
  <si>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</si>
  <si>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</si>
  <si>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</si>
  <si>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</si>
  <si>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</si>
  <si>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</si>
  <si>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</si>
  <si>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</si>
  <si>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</si>
  <si>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</si>
  <si>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</si>
  <si>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</si>
  <si>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</si>
  <si>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</si>
  <si>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</si>
  <si>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</si>
  <si>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</si>
  <si>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</si>
  <si>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</si>
  <si>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</si>
  <si>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</si>
  <si>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</si>
  <si>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</si>
  <si>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</si>
  <si>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</si>
  <si>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</si>
  <si>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</si>
  <si>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</si>
  <si>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</si>
  <si>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</si>
  <si>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</si>
  <si>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</si>
  <si>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</si>
  <si>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</si>
  <si>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</si>
  <si>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</si>
  <si>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</si>
  <si>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</si>
  <si>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</si>
  <si>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</si>
  <si>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</si>
  <si>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</si>
  <si>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</si>
  <si>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</si>
  <si>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</si>
  <si>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</si>
  <si>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</si>
  <si>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</si>
  <si>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</si>
  <si>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</si>
  <si>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</si>
  <si>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</si>
  <si>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</si>
  <si>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</si>
  <si>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</si>
  <si>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</si>
  <si>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</si>
  <si>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</si>
  <si>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</si>
  <si>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</si>
  <si>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</si>
  <si>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</si>
  <si>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</si>
  <si>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</si>
  <si>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</si>
  <si>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</si>
  <si>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</si>
  <si>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</si>
  <si>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</si>
  <si>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</si>
  <si>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</si>
  <si>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</si>
  <si>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</si>
  <si>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</si>
  <si>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</si>
  <si>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</si>
  <si>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</si>
  <si>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</si>
  <si>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</si>
  <si>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</si>
  <si>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</si>
  <si>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</si>
  <si>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</si>
  <si>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</si>
  <si>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</si>
  <si>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</si>
  <si>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</si>
  <si>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</si>
  <si>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</si>
  <si>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</si>
  <si>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</si>
  <si>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</si>
  <si>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</si>
  <si>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</si>
  <si>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</si>
  <si>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</si>
  <si>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</si>
  <si>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</si>
  <si>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</si>
  <si>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</si>
  <si>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</si>
  <si>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</si>
  <si>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</si>
  <si>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</si>
  <si>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</si>
  <si>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</si>
  <si>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</si>
  <si>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</si>
  <si>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</si>
  <si>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</si>
  <si>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</si>
  <si>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</si>
  <si>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</si>
  <si>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</si>
  <si>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</si>
  <si>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</si>
  <si>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</si>
  <si>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</si>
  <si>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</si>
  <si>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</si>
  <si>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</si>
  <si>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</si>
  <si>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</si>
  <si>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</si>
  <si>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</si>
  <si>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</si>
  <si>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</si>
  <si>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</si>
  <si>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</si>
  <si>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</si>
  <si>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</si>
  <si>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</si>
  <si>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</si>
  <si>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</si>
  <si>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</si>
  <si>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</si>
  <si>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</si>
  <si>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</si>
  <si>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</si>
  <si>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</si>
  <si>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</si>
  <si>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</si>
  <si>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</si>
  <si>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</si>
  <si>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</si>
  <si>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</si>
  <si>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</si>
  <si>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</si>
  <si>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</si>
  <si>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</si>
  <si>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</si>
  <si>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</si>
  <si>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</si>
  <si>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</si>
  <si>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</si>
  <si>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</si>
  <si>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</si>
  <si>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</si>
  <si>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</si>
  <si>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</si>
  <si>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</si>
  <si>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</si>
  <si>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</si>
  <si>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</si>
  <si>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</si>
  <si>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</si>
  <si>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</si>
  <si>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</si>
  <si>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</si>
  <si>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</si>
  <si>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</si>
  <si>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</si>
  <si>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</si>
  <si>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</si>
  <si>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</si>
  <si>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</si>
  <si>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</si>
  <si>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</si>
  <si>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</si>
  <si>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</si>
  <si>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</si>
  <si>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</si>
  <si>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</si>
  <si>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</si>
  <si>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</si>
  <si>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</si>
  <si>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</si>
  <si>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</si>
  <si>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</si>
  <si>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</si>
  <si>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</si>
  <si>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</si>
  <si>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</si>
  <si>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</si>
  <si>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</si>
  <si>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</si>
  <si>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</si>
  <si>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</si>
  <si>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</si>
  <si>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</si>
  <si>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</si>
  <si>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</si>
  <si>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</si>
  <si>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</si>
  <si>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</si>
  <si>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</si>
  <si>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</si>
  <si>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</si>
  <si>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</si>
  <si>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</si>
  <si>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</si>
  <si>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</si>
  <si>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</si>
  <si>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</si>
  <si>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</si>
  <si>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</si>
  <si>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</si>
  <si>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</si>
  <si>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</si>
  <si>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</si>
  <si>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</si>
  <si>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</si>
  <si>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</si>
  <si>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</si>
  <si>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</si>
  <si>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</si>
  <si>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</si>
  <si>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</si>
  <si>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</si>
  <si>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</si>
  <si>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</si>
  <si>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</si>
  <si>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</si>
  <si>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</si>
  <si>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</si>
  <si>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</si>
  <si>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</si>
  <si>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</si>
  <si>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</si>
  <si>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</si>
  <si>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</si>
  <si>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</si>
  <si>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</si>
  <si>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</si>
  <si>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</si>
  <si>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</si>
  <si>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</si>
  <si>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</si>
  <si>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</si>
  <si>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</si>
  <si>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</si>
  <si>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</si>
  <si>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</si>
  <si>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</si>
  <si>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</si>
  <si>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</si>
  <si>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</si>
  <si>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</si>
  <si>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</si>
  <si>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</si>
  <si>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</si>
  <si>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</si>
  <si>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</si>
  <si>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</si>
  <si>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</si>
  <si>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</si>
  <si>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</si>
  <si>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</si>
  <si>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</si>
  <si>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</si>
  <si>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</si>
  <si>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</si>
  <si>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</si>
  <si>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</si>
  <si>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</si>
  <si>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</si>
  <si>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</si>
  <si>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</si>
  <si>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</si>
  <si>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</si>
  <si>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</si>
  <si>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</si>
  <si>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</si>
  <si>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</si>
  <si>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</si>
  <si>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</si>
  <si>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</si>
  <si>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</si>
  <si>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</si>
  <si>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</si>
  <si>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</si>
  <si>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</si>
  <si>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</si>
  <si>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</si>
  <si>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</si>
  <si>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</si>
  <si>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</si>
  <si>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</si>
  <si>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</si>
  <si>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</si>
  <si>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</si>
  <si>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</si>
  <si>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</si>
  <si>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</si>
  <si>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</si>
  <si>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</si>
  <si>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</si>
  <si>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</si>
  <si>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</si>
  <si>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</si>
  <si>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</si>
  <si>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</si>
  <si>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</si>
  <si>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</si>
  <si>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</si>
  <si>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</si>
  <si>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</si>
  <si>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</si>
  <si>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</si>
  <si>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</si>
  <si>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</si>
  <si>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</si>
  <si>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</si>
  <si>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</si>
  <si>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</si>
  <si>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</si>
  <si>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</si>
  <si>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</si>
  <si>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</si>
  <si>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</si>
  <si>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</si>
  <si>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</si>
  <si>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</si>
  <si>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</si>
  <si>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</si>
  <si>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</si>
  <si>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</si>
  <si>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</si>
  <si>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</si>
  <si>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</si>
  <si>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</si>
  <si>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</si>
  <si>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</si>
  <si>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</si>
  <si>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</si>
  <si>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</si>
  <si>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</si>
  <si>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</si>
  <si>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</si>
  <si>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</si>
  <si>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</si>
  <si>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</si>
  <si>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</si>
  <si>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</si>
  <si>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</si>
  <si>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</si>
  <si>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</si>
  <si>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</si>
  <si>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</si>
  <si>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</si>
  <si>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</si>
  <si>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</si>
  <si>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</si>
  <si>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</si>
  <si>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</si>
  <si>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</si>
  <si>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</si>
  <si>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</si>
  <si>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</si>
  <si>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</si>
  <si>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</si>
  <si>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</si>
  <si>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</si>
  <si>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</si>
  <si>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</si>
  <si>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</si>
  <si>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</si>
  <si>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</si>
  <si>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</si>
  <si>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</si>
  <si>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</si>
  <si>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</si>
  <si>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</si>
  <si>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</si>
  <si>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</si>
  <si>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</si>
  <si>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</si>
  <si>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</si>
  <si>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</si>
  <si>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</si>
  <si>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</si>
  <si>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</si>
  <si>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</si>
  <si>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</si>
  <si>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</si>
  <si>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</si>
  <si>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</si>
  <si>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</si>
  <si>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</si>
  <si>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</si>
  <si>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</si>
  <si>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</si>
  <si>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</si>
  <si>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</si>
  <si>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</si>
  <si>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</si>
  <si>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</si>
  <si>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</si>
  <si>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</si>
  <si>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</si>
  <si>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</si>
  <si>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</si>
  <si>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</si>
  <si>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</si>
  <si>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</si>
  <si>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</si>
  <si>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</si>
  <si>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</si>
  <si>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</si>
  <si>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</si>
  <si>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</si>
  <si>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</si>
  <si>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</si>
  <si>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</si>
  <si>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</si>
  <si>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</si>
  <si>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</si>
  <si>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</si>
  <si>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</si>
  <si>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</si>
  <si>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</si>
  <si>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</si>
  <si>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</si>
  <si>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</si>
  <si>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</si>
  <si>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</si>
  <si>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</si>
  <si>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</si>
  <si>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</si>
  <si>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</si>
  <si>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</si>
  <si>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</si>
  <si>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</si>
  <si>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</si>
  <si>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</si>
  <si>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</si>
  <si>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</si>
  <si>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</si>
  <si>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</si>
  <si>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</si>
  <si>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</si>
  <si>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</si>
  <si>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</si>
  <si>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</si>
  <si>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</si>
  <si>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</si>
  <si>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</si>
  <si>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</si>
  <si>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</si>
  <si>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</si>
  <si>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</si>
  <si>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</si>
  <si>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</si>
  <si>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</si>
  <si>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</si>
  <si>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</si>
  <si>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</si>
  <si>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</si>
  <si>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</si>
  <si>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</si>
  <si>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</si>
  <si>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</si>
  <si>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</si>
  <si>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</si>
  <si>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</si>
  <si>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</si>
  <si>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</si>
  <si>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</si>
  <si>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</si>
  <si>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</si>
  <si>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</si>
  <si>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</si>
  <si>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</si>
  <si>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</si>
  <si>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</si>
  <si>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</si>
  <si>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</si>
  <si>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</si>
  <si>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</si>
  <si>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</si>
  <si>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</si>
  <si>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</si>
  <si>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</si>
  <si>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</si>
  <si>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</si>
  <si>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</si>
  <si>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</si>
  <si>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</si>
  <si>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</si>
  <si>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</si>
  <si>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</si>
  <si>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</si>
  <si>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</si>
  <si>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</si>
  <si>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</si>
  <si>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</si>
  <si>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</si>
  <si>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</si>
  <si>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</si>
  <si>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</si>
  <si>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</si>
  <si>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</si>
  <si>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</si>
  <si>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</si>
  <si>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</si>
  <si>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</si>
  <si>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</si>
  <si>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</si>
  <si>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</si>
  <si>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</si>
  <si>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</si>
  <si>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</si>
  <si>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</si>
  <si>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</si>
  <si>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</si>
  <si>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</si>
  <si>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</si>
  <si>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</si>
  <si>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</si>
  <si>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</si>
  <si>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</si>
  <si>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</si>
  <si>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</si>
  <si>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</si>
  <si>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</si>
  <si>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</si>
  <si>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</si>
  <si>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</si>
  <si>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</si>
  <si>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</si>
  <si>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</si>
  <si>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</si>
  <si>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</si>
  <si>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</si>
  <si>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</si>
  <si>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</si>
  <si>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</si>
  <si>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</si>
  <si>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</si>
  <si>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</si>
  <si>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</si>
  <si>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</si>
  <si>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</si>
  <si>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</si>
  <si>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</si>
  <si>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</si>
  <si>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</si>
  <si>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</si>
  <si>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</si>
  <si>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</si>
  <si>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</si>
  <si>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</si>
  <si>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</si>
  <si>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</si>
  <si>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</si>
  <si>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</si>
  <si>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</si>
  <si>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</si>
  <si>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</si>
  <si>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</si>
  <si>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</si>
  <si>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</si>
  <si>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</si>
  <si>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</si>
  <si>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</si>
  <si>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</si>
  <si>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</si>
  <si>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</si>
  <si>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</si>
  <si>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</si>
  <si>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</si>
  <si>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</si>
  <si>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</si>
  <si>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</si>
  <si>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</si>
  <si>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</si>
  <si>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</si>
  <si>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</si>
  <si>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</si>
  <si>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</si>
  <si>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</si>
  <si>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</si>
  <si>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</si>
  <si>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</si>
  <si>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</si>
  <si>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</si>
  <si>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</si>
  <si>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</si>
  <si>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</si>
  <si>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</si>
  <si>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</si>
  <si>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</si>
  <si>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</si>
  <si>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</si>
  <si>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</si>
  <si>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</si>
  <si>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</si>
  <si>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</si>
  <si>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</si>
  <si>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</si>
  <si>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</si>
  <si>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</si>
  <si>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</si>
  <si>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</si>
  <si>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</si>
  <si>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</si>
  <si>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</si>
  <si>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</si>
  <si>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</si>
  <si>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</si>
  <si>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</si>
  <si>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</si>
  <si>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</si>
  <si>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</si>
  <si>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</si>
  <si>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</si>
  <si>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</si>
  <si>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</si>
  <si>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</si>
  <si>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</si>
  <si>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</si>
  <si>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</si>
  <si>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</si>
  <si>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</si>
  <si>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</si>
  <si>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</si>
  <si>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</si>
  <si>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</si>
  <si>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</si>
  <si>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</si>
  <si>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</si>
  <si>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</si>
  <si>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</si>
  <si>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</si>
  <si>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</si>
  <si>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</si>
  <si>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</si>
  <si>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</si>
  <si>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</si>
  <si>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</si>
  <si>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</si>
  <si>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</si>
  <si>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</si>
  <si>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</si>
  <si>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</si>
  <si>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</si>
  <si>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</si>
  <si>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</si>
  <si>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</si>
  <si>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</si>
  <si>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</si>
  <si>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</si>
  <si>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</si>
  <si>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</si>
  <si>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</si>
  <si>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</si>
  <si>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</si>
  <si>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</si>
  <si>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</si>
  <si>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</si>
  <si>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</si>
  <si>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</si>
  <si>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</si>
  <si>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</si>
  <si>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</si>
  <si>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</si>
  <si>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</si>
  <si>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</si>
  <si>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</si>
  <si>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</si>
  <si>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</si>
  <si>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</si>
  <si>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</si>
  <si>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</si>
  <si>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</si>
  <si>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</si>
  <si>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</si>
  <si>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</si>
  <si>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</si>
  <si>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</si>
  <si>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</si>
  <si>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</si>
  <si>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</si>
  <si>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</si>
  <si>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</si>
  <si>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</si>
  <si>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</si>
  <si>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</si>
  <si>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</si>
  <si>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</si>
  <si>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</si>
  <si>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</si>
  <si>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</si>
  <si>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</si>
  <si>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</si>
  <si>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</si>
  <si>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</si>
  <si>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</si>
  <si>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</si>
  <si>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</si>
  <si>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</si>
  <si>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</si>
  <si>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</si>
  <si>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</si>
  <si>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</si>
  <si>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</si>
  <si>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</si>
  <si>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</si>
  <si>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</si>
  <si>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</si>
  <si>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</si>
  <si>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</si>
  <si>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</si>
  <si>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</si>
  <si>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</si>
  <si>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</si>
  <si>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</si>
  <si>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</si>
  <si>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</si>
  <si>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</si>
  <si>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</si>
  <si>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</si>
  <si>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</si>
  <si>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</si>
  <si>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</si>
  <si>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</si>
  <si>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</si>
  <si>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</si>
  <si>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</si>
  <si>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</si>
  <si>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</si>
  <si>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</si>
  <si>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</si>
  <si>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</si>
  <si>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</si>
  <si>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</si>
  <si>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</si>
  <si>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</si>
  <si>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</si>
  <si>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</si>
  <si>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</si>
  <si>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</si>
  <si>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</si>
  <si>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</si>
  <si>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</si>
  <si>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</si>
  <si>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</si>
  <si>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</si>
  <si>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</si>
  <si>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</si>
  <si>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</si>
  <si>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</si>
  <si>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</si>
  <si>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</si>
  <si>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</si>
  <si>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</si>
  <si>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</si>
  <si>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</si>
  <si>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</si>
  <si>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</si>
  <si>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</si>
  <si>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</si>
  <si>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</si>
  <si>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</si>
  <si>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</si>
  <si>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</si>
  <si>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</si>
  <si>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</si>
  <si>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</si>
  <si>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</si>
  <si>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</si>
  <si>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</si>
  <si>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</si>
  <si>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</si>
  <si>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</si>
  <si>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</si>
  <si>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</si>
  <si>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</si>
  <si>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</si>
  <si>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</si>
  <si>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</si>
  <si>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</si>
  <si>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</si>
  <si>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</si>
  <si>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</si>
  <si>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</si>
  <si>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</si>
  <si>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</si>
  <si>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</si>
  <si>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</si>
  <si>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</si>
  <si>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</si>
  <si>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</si>
  <si>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</si>
  <si>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</si>
  <si>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</si>
  <si>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</si>
  <si>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</si>
  <si>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</si>
  <si>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</si>
  <si>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</si>
  <si>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</si>
  <si>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</si>
  <si>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</si>
  <si>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</si>
  <si>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</si>
  <si>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</si>
  <si>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</si>
  <si>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</si>
  <si>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</si>
  <si>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</si>
  <si>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</si>
  <si>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</si>
  <si>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</si>
  <si>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</si>
  <si>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</si>
  <si>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</si>
  <si>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</si>
  <si>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</si>
  <si>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</si>
  <si>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</si>
  <si>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</si>
  <si>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</si>
  <si>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</si>
  <si>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</si>
  <si>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</si>
  <si>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</si>
  <si>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</si>
  <si>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</si>
  <si>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</si>
  <si>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</si>
  <si>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</si>
  <si>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</si>
  <si>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</si>
  <si>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</si>
  <si>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</si>
  <si>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</si>
  <si>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</si>
  <si>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</si>
  <si>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</si>
  <si>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</si>
  <si>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</si>
  <si>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</si>
  <si>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</si>
  <si>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</si>
  <si>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</si>
  <si>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</si>
  <si>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</si>
  <si>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</si>
  <si>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</si>
  <si>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</si>
  <si>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</si>
  <si>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</si>
  <si>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</si>
  <si>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</si>
  <si>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</si>
  <si>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</si>
  <si>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</si>
  <si>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</si>
  <si>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</si>
  <si>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</si>
  <si>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</si>
  <si>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</si>
  <si>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</si>
  <si>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</si>
  <si>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</si>
  <si>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</si>
  <si>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</si>
  <si>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</si>
  <si>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</si>
  <si>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</si>
  <si>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</si>
  <si>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</si>
  <si>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</si>
  <si>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</si>
  <si>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</si>
  <si>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</si>
  <si>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</si>
  <si>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</si>
  <si>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</si>
  <si>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</si>
  <si>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</si>
  <si>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</si>
  <si>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</si>
  <si>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</si>
  <si>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</si>
  <si>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</si>
  <si>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</si>
  <si>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</si>
  <si>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</si>
  <si>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</si>
  <si>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</si>
  <si>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</si>
  <si>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</si>
  <si>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</si>
  <si>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</si>
  <si>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</si>
  <si>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</si>
  <si>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</si>
  <si>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</si>
  <si>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</si>
  <si>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</si>
  <si>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</si>
  <si>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</si>
  <si>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</si>
  <si>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</si>
  <si>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</si>
  <si>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</si>
  <si>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</si>
  <si>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</si>
  <si>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</si>
  <si>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</si>
  <si>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</si>
  <si>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</si>
  <si>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</si>
  <si>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</si>
  <si>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</si>
  <si>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</si>
  <si>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</si>
  <si>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</si>
  <si>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</si>
  <si>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</si>
  <si>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</si>
  <si>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</si>
  <si>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</si>
  <si>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</si>
  <si>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</si>
  <si>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</si>
  <si>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</si>
  <si>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</si>
  <si>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</si>
  <si>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</si>
  <si>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</si>
  <si>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</si>
  <si>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</si>
  <si>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</si>
  <si>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</si>
  <si>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</si>
  <si>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</si>
  <si>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</si>
  <si>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</si>
  <si>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</si>
  <si>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</si>
  <si>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</si>
  <si>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</si>
  <si>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</si>
  <si>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</si>
  <si>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</si>
  <si>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</si>
  <si>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</si>
  <si>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</si>
  <si>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</si>
  <si>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</si>
  <si>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</si>
  <si>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</si>
  <si>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</si>
  <si>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</si>
  <si>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</si>
  <si>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</si>
  <si>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</si>
  <si>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</si>
  <si>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</si>
  <si>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</si>
  <si>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</si>
  <si>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</si>
  <si>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</si>
  <si>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</si>
  <si>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</si>
  <si>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</si>
  <si>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</si>
  <si>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</si>
  <si>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</si>
  <si>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</si>
  <si>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</si>
  <si>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</si>
  <si>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</si>
  <si>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</si>
  <si>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</si>
  <si>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</si>
  <si>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</si>
  <si>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</si>
  <si>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</si>
  <si>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</si>
  <si>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</si>
  <si>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</si>
  <si>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</si>
  <si>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</si>
  <si>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</si>
  <si>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</si>
  <si>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</si>
  <si>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</si>
  <si>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</si>
  <si>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</si>
  <si>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</si>
  <si>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</si>
  <si>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</si>
  <si>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</si>
  <si>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</si>
  <si>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</si>
  <si>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</si>
  <si>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</si>
  <si>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</si>
  <si>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</si>
  <si>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</si>
  <si>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</si>
  <si>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</si>
  <si>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</si>
  <si>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</si>
  <si>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</si>
  <si>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</si>
  <si>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</si>
  <si>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</si>
  <si>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</si>
  <si>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</si>
  <si>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</si>
  <si>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</si>
  <si>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</si>
  <si>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</si>
  <si>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</si>
  <si>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</si>
  <si>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</si>
  <si>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</si>
  <si>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</si>
  <si>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</si>
  <si>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</si>
  <si>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</si>
  <si>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</si>
  <si>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</si>
  <si>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</si>
  <si>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</si>
  <si>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</si>
  <si>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</si>
  <si>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</si>
  <si>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</si>
  <si>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</si>
  <si>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</si>
  <si>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</si>
  <si>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</si>
  <si>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</si>
  <si>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</si>
  <si>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</si>
  <si>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</si>
  <si>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</si>
  <si>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</si>
  <si>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</si>
  <si>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</si>
  <si>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</si>
  <si>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</si>
  <si>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</si>
  <si>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</si>
  <si>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</si>
  <si>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</si>
  <si>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</si>
  <si>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</si>
  <si>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</si>
  <si>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</si>
  <si>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</si>
  <si>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</si>
  <si>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</si>
  <si>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</si>
  <si>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</si>
  <si>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</si>
  <si>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</si>
  <si>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</si>
  <si>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</si>
  <si>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</si>
  <si>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</si>
  <si>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</si>
  <si>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</si>
  <si>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</si>
  <si>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</si>
  <si>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</si>
  <si>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</si>
  <si>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</si>
  <si>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</si>
  <si>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</si>
  <si>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</si>
  <si>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</si>
  <si>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</si>
  <si>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</si>
  <si>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</si>
  <si>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</si>
  <si>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</si>
  <si>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</si>
  <si>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</si>
  <si>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</si>
  <si>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</si>
  <si>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</si>
  <si>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</si>
  <si>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</si>
  <si>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</si>
  <si>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</si>
  <si>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</si>
  <si>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</si>
  <si>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</si>
  <si>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</si>
  <si>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</si>
  <si>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</si>
  <si>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</si>
  <si>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</si>
  <si>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</si>
  <si>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</si>
  <si>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</si>
  <si>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</si>
  <si>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</si>
  <si>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</si>
  <si>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</si>
  <si>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</si>
  <si>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</si>
  <si>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</si>
  <si>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</si>
  <si>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</si>
  <si>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</si>
  <si>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</si>
  <si>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</si>
  <si>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</si>
  <si>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</si>
  <si>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</si>
  <si>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</si>
  <si>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</si>
  <si>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</si>
  <si>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</si>
  <si>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</si>
  <si>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</si>
  <si>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</si>
  <si>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</si>
  <si>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</si>
  <si>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</si>
  <si>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</si>
  <si>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</si>
  <si>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</si>
  <si>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</si>
  <si>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</si>
  <si>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</si>
  <si>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</si>
  <si>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</si>
  <si>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</si>
  <si>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</si>
  <si>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</si>
  <si>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</si>
  <si>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</si>
  <si>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</si>
  <si>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</si>
  <si>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</si>
  <si>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</si>
  <si>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</si>
  <si>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</si>
  <si>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</si>
  <si>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</si>
  <si>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</si>
  <si>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</si>
  <si>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</si>
  <si>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</si>
  <si>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</si>
  <si>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</si>
  <si>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</si>
  <si>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</si>
  <si>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</si>
  <si>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</si>
  <si>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</si>
  <si>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</si>
  <si>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</si>
  <si>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</si>
  <si>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</si>
  <si>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</si>
  <si>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</si>
  <si>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</si>
  <si>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</si>
  <si>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</si>
  <si>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</si>
  <si>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</si>
  <si>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</si>
  <si>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</si>
  <si>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</si>
  <si>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</si>
  <si>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</si>
  <si>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</si>
  <si>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</si>
  <si>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</si>
  <si>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</si>
  <si>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</si>
  <si>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</si>
  <si>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</si>
  <si>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</si>
  <si>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</si>
  <si>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</si>
  <si>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</si>
  <si>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</si>
  <si>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</si>
  <si>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</si>
  <si>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</si>
  <si>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</si>
  <si>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</si>
  <si>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</si>
  <si>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</si>
  <si>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</si>
  <si>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</si>
  <si>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</si>
  <si>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</si>
  <si>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</si>
  <si>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</si>
  <si>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</si>
  <si>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</si>
  <si>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</si>
  <si>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</si>
  <si>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</si>
  <si>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</si>
  <si>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</si>
  <si>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</si>
  <si>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</si>
  <si>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</si>
  <si>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</si>
  <si>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</si>
  <si>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</si>
  <si>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</si>
  <si>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</si>
  <si>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</si>
  <si>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</si>
  <si>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</si>
  <si>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</si>
  <si>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</si>
  <si>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</si>
  <si>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</si>
  <si>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</si>
  <si>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</si>
  <si>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</si>
  <si>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</si>
  <si>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</si>
  <si>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</si>
  <si>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</si>
  <si>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</si>
  <si>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</si>
  <si>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</si>
  <si>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</si>
  <si>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</si>
  <si>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</si>
  <si>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</si>
  <si>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</si>
  <si>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</si>
  <si>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</si>
  <si>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</si>
  <si>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</si>
  <si>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</si>
  <si>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</si>
  <si>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</si>
  <si>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</si>
  <si>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</si>
  <si>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</si>
  <si>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</si>
  <si>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</si>
  <si>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</si>
  <si>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</si>
  <si>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</si>
  <si>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</si>
  <si>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</si>
  <si>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</si>
  <si>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</si>
  <si>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</si>
  <si>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</si>
  <si>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</si>
  <si>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</si>
  <si>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</si>
  <si>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</si>
  <si>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</si>
  <si>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</si>
  <si>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</si>
  <si>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</si>
  <si>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</si>
  <si>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</si>
  <si>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</si>
  <si>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</si>
  <si>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</si>
  <si>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</si>
  <si>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</si>
  <si>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</si>
  <si>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</si>
  <si>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</si>
  <si>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</si>
  <si>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</si>
  <si>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</si>
  <si>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</si>
  <si>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</si>
  <si>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</si>
  <si>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</si>
  <si>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</si>
  <si>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</si>
  <si>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</si>
  <si>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</si>
  <si>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</si>
  <si>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</si>
  <si>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</si>
  <si>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</si>
  <si>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</si>
  <si>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</si>
  <si>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</si>
  <si>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</si>
  <si>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</si>
  <si>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</si>
  <si>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</si>
  <si>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</si>
  <si>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</si>
  <si>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</si>
  <si>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</si>
  <si>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</si>
  <si>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</si>
  <si>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</si>
  <si>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</si>
  <si>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</si>
  <si>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</si>
  <si>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</si>
  <si>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</si>
  <si>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</si>
  <si>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</si>
  <si>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</si>
  <si>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</si>
  <si>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</si>
  <si>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</si>
  <si>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</si>
  <si>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</si>
  <si>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</si>
  <si>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</si>
  <si>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</si>
  <si>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</si>
  <si>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</si>
  <si>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</si>
  <si>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</si>
  <si>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</si>
  <si>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</si>
  <si>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</si>
  <si>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</si>
  <si>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</si>
  <si>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</si>
  <si>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</si>
  <si>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</si>
  <si>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</si>
  <si>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</si>
  <si>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</si>
  <si>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</si>
  <si>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</si>
  <si>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</si>
  <si>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</si>
  <si>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</si>
  <si>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</si>
  <si>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</si>
  <si>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</si>
  <si>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</si>
  <si>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</si>
  <si>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</si>
  <si>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</si>
  <si>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</si>
  <si>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</si>
  <si>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</si>
  <si>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</si>
  <si>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</si>
  <si>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</si>
  <si>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</si>
  <si>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</si>
  <si>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</si>
  <si>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</si>
  <si>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</si>
  <si>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</si>
  <si>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</si>
  <si>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</si>
  <si>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</si>
  <si>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</si>
  <si>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</si>
  <si>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</si>
  <si>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</si>
  <si>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</si>
  <si>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</si>
  <si>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</si>
  <si>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</si>
  <si>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</si>
  <si>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</si>
  <si>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</si>
  <si>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</si>
  <si>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</si>
  <si>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</si>
  <si>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</si>
  <si>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</si>
  <si>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</si>
  <si>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</si>
  <si>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</si>
  <si>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</si>
  <si>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</si>
  <si>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</si>
  <si>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</si>
  <si>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</si>
  <si>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</si>
  <si>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</si>
  <si>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</si>
  <si>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</si>
  <si>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</si>
  <si>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</si>
  <si>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</si>
  <si>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</si>
  <si>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</si>
  <si>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</si>
  <si>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</si>
  <si>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</si>
  <si>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</si>
  <si>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</si>
  <si>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</si>
  <si>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</si>
  <si>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</si>
  <si>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</si>
  <si>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</si>
  <si>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</si>
  <si>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</si>
  <si>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</si>
  <si>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</si>
  <si>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</si>
  <si>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</si>
  <si>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</si>
  <si>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</si>
  <si>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</si>
  <si>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</si>
  <si>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</si>
  <si>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</si>
  <si>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</si>
  <si>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</si>
  <si>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</si>
  <si>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</si>
  <si>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</si>
  <si>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</si>
  <si>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</si>
  <si>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</si>
  <si>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</si>
  <si>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</si>
  <si>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</si>
  <si>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</si>
  <si>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</si>
  <si>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</si>
  <si>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</si>
  <si>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</si>
  <si>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</si>
  <si>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</si>
  <si>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</si>
  <si>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</si>
  <si>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</si>
  <si>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</si>
  <si>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</si>
  <si>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</si>
  <si>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</si>
  <si>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</si>
  <si>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</si>
  <si>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</si>
  <si>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</si>
  <si>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</si>
  <si>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</si>
  <si>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</si>
  <si>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</si>
  <si>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</si>
  <si>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</si>
  <si>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</si>
  <si>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</si>
  <si>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</si>
  <si>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</si>
  <si>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</si>
  <si>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</si>
  <si>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</si>
  <si>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</si>
  <si>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</si>
  <si>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</si>
  <si>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</si>
  <si>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</si>
  <si>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</si>
  <si>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</si>
  <si>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</si>
  <si>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</si>
  <si>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</si>
  <si>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</si>
  <si>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</si>
  <si>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</si>
  <si>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</si>
  <si>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</si>
  <si>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</si>
  <si>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</si>
  <si>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</si>
  <si>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</si>
  <si>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</si>
  <si>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</si>
  <si>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</si>
  <si>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</si>
  <si>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</si>
  <si>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</si>
  <si>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</si>
  <si>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</si>
  <si>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</si>
  <si>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</si>
  <si>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</si>
  <si>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</si>
  <si>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</si>
  <si>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</si>
  <si>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</si>
  <si>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</si>
  <si>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</si>
  <si>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</si>
  <si>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</si>
  <si>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</si>
  <si>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</si>
  <si>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</si>
  <si>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</si>
  <si>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</si>
  <si>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</si>
  <si>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</si>
  <si>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</si>
  <si>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</si>
  <si>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</si>
  <si>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</si>
  <si>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</si>
  <si>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</si>
  <si>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</si>
  <si>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</si>
  <si>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</si>
  <si>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</si>
  <si>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</si>
  <si>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</si>
  <si>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</si>
  <si>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</si>
  <si>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</si>
  <si>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</si>
  <si>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</si>
  <si>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</si>
  <si>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</si>
  <si>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</si>
  <si>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</si>
  <si>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</si>
  <si>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</si>
  <si>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</si>
  <si>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</si>
  <si>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</si>
  <si>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</si>
  <si>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</si>
  <si>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</si>
  <si>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</si>
  <si>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</si>
  <si>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</si>
  <si>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</si>
  <si>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</si>
  <si>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</si>
  <si>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</si>
  <si>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</si>
  <si>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</si>
  <si>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</si>
  <si>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</si>
  <si>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</si>
  <si>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</si>
  <si>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</si>
  <si>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</si>
  <si>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</si>
  <si>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</si>
  <si>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</si>
  <si>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</si>
  <si>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</si>
  <si>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</si>
  <si>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</si>
  <si>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</si>
  <si>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</si>
  <si>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</si>
  <si>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</si>
  <si>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</si>
  <si>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</si>
  <si>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</si>
  <si>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</si>
  <si>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</si>
  <si>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</si>
  <si>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</si>
  <si>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</si>
  <si>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</si>
  <si>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</si>
  <si>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</si>
  <si>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</si>
  <si>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</si>
  <si>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</si>
  <si>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</si>
  <si>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</si>
  <si>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</si>
  <si>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</si>
  <si>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</si>
  <si>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</si>
  <si>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</si>
  <si>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</si>
  <si>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</si>
  <si>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</si>
  <si>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</si>
  <si>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</si>
  <si>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</si>
  <si>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</si>
  <si>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</si>
  <si>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</si>
  <si>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</si>
  <si>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</si>
  <si>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</si>
  <si>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</si>
  <si>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</si>
  <si>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</si>
  <si>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</si>
  <si>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</si>
  <si>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</si>
  <si>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</si>
  <si>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</si>
  <si>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</si>
  <si>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</si>
  <si>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</si>
  <si>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</si>
  <si>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</si>
  <si>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</si>
  <si>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</si>
  <si>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</si>
  <si>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</si>
  <si>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</si>
  <si>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</si>
  <si>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</si>
  <si>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</si>
  <si>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</si>
  <si>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</si>
  <si>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</si>
  <si>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</si>
  <si>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</si>
  <si>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</si>
  <si>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</si>
  <si>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</si>
  <si>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</si>
  <si>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</si>
  <si>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</si>
  <si>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</si>
  <si>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</si>
  <si>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</si>
  <si>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</si>
  <si>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</si>
  <si>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</si>
  <si>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</si>
  <si>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</si>
  <si>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</si>
  <si>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</si>
  <si>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</si>
  <si>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</si>
  <si>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</si>
  <si>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</si>
  <si>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</si>
  <si>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</si>
  <si>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</si>
  <si>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</si>
  <si>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</si>
  <si>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</si>
  <si>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</si>
  <si>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</si>
  <si>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</si>
  <si>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</si>
  <si>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</si>
  <si>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</si>
  <si>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</si>
  <si>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</si>
  <si>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</si>
  <si>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</si>
  <si>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</si>
  <si>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</si>
  <si>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</si>
  <si>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</si>
  <si>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</si>
  <si>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</si>
  <si>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</si>
  <si>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</si>
  <si>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</si>
  <si>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</si>
  <si>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</si>
  <si>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</si>
  <si>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</si>
  <si>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</si>
  <si>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</si>
  <si>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</si>
  <si>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</si>
  <si>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</si>
  <si>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</si>
  <si>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</si>
  <si>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</si>
  <si>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</si>
  <si>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</si>
  <si>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</si>
  <si>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</si>
  <si>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</si>
  <si>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</si>
  <si>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</si>
  <si>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</si>
  <si>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</si>
  <si>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</si>
  <si>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</si>
  <si>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</si>
  <si>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</si>
  <si>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</si>
  <si>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</si>
  <si>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</si>
  <si>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</si>
  <si>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</si>
  <si>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</si>
  <si>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</si>
  <si>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</si>
  <si>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</si>
  <si>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</si>
  <si>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</si>
  <si>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</si>
  <si>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</si>
  <si>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</si>
  <si>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</si>
  <si>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</si>
  <si>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</si>
  <si>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</si>
  <si>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</si>
  <si>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</si>
  <si>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</si>
  <si>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</si>
  <si>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</si>
  <si>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</si>
  <si>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</si>
  <si>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</si>
  <si>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</si>
  <si>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</si>
  <si>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</si>
  <si>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</si>
  <si>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</si>
  <si>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</si>
  <si>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</si>
  <si>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</si>
  <si>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</si>
  <si>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</si>
  <si>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</si>
  <si>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</si>
  <si>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</si>
  <si>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</si>
  <si>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</si>
  <si>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</si>
  <si>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</si>
  <si>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</si>
  <si>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</si>
  <si>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</si>
  <si>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</si>
  <si>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</si>
  <si>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</si>
  <si>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</si>
  <si>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</si>
  <si>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</si>
  <si>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</si>
  <si>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</si>
  <si>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</si>
  <si>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</si>
  <si>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</si>
  <si>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</si>
  <si>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</si>
  <si>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</si>
  <si>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</si>
  <si>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</si>
  <si>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</si>
  <si>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</si>
  <si>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</si>
  <si>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</si>
  <si>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</si>
  <si>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</si>
  <si>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</si>
  <si>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</si>
  <si>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</si>
  <si>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</si>
  <si>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</si>
  <si>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</si>
  <si>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</si>
  <si>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</si>
  <si>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</si>
  <si>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</si>
  <si>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</si>
  <si>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</si>
  <si>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</si>
  <si>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</si>
  <si>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</si>
  <si>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</si>
  <si>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</si>
  <si>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</si>
  <si>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</si>
  <si>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</si>
  <si>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</si>
  <si>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</si>
  <si>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</si>
  <si>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</si>
  <si>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</si>
  <si>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</si>
  <si>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</si>
  <si>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</si>
  <si>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</si>
  <si>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</si>
  <si>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</si>
  <si>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</si>
  <si>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</si>
  <si>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</si>
  <si>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</si>
  <si>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</si>
  <si>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</si>
  <si>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</si>
  <si>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</si>
  <si>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</si>
  <si>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</si>
  <si>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</si>
  <si>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</si>
  <si>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</si>
  <si>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</si>
  <si>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</si>
  <si>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</si>
  <si>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</si>
  <si>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</si>
  <si>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</si>
  <si>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</si>
  <si>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</si>
  <si>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</si>
  <si>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</si>
  <si>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</si>
  <si>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</si>
  <si>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</si>
  <si>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</si>
  <si>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</si>
  <si>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</si>
  <si>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</si>
  <si>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</si>
  <si>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</si>
  <si>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</si>
  <si>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</si>
  <si>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</si>
  <si>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</si>
  <si>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</si>
  <si>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</si>
  <si>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</si>
  <si>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</si>
  <si>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</si>
  <si>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</si>
  <si>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</si>
  <si>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</si>
  <si>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</si>
  <si>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</si>
  <si>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</si>
  <si>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</si>
  <si>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</si>
  <si>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</si>
  <si>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</si>
  <si>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</si>
  <si>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</si>
  <si>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</si>
  <si>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</si>
  <si>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</si>
  <si>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</si>
  <si>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</si>
  <si>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</si>
  <si>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</si>
  <si>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</si>
  <si>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</si>
  <si>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</si>
  <si>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</si>
  <si>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</si>
  <si>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</si>
  <si>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</si>
  <si>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</si>
  <si>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</si>
  <si>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</si>
  <si>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</si>
  <si>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</si>
  <si>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</si>
  <si>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</si>
  <si>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</si>
  <si>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</si>
  <si>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</si>
  <si>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</si>
  <si>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</si>
  <si>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</si>
  <si>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</si>
  <si>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</si>
  <si>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</si>
  <si>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</si>
  <si>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</si>
  <si>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</si>
  <si>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</si>
  <si>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</si>
  <si>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</si>
  <si>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</si>
  <si>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</si>
  <si>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</si>
  <si>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</si>
  <si>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</si>
  <si>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</si>
  <si>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</si>
  <si>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</si>
  <si>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</si>
  <si>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</si>
  <si>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</si>
  <si>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</si>
  <si>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</si>
  <si>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</si>
  <si>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</si>
  <si>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</si>
  <si>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</si>
  <si>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</si>
  <si>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</si>
  <si>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</si>
  <si>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</si>
  <si>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</si>
  <si>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</si>
  <si>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</si>
  <si>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</si>
  <si>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</si>
  <si>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</si>
  <si>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</si>
  <si>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</si>
  <si>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</si>
  <si>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</si>
  <si>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</si>
  <si>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</si>
  <si>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</si>
  <si>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</si>
  <si>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</si>
  <si>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</si>
  <si>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</si>
  <si>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</si>
  <si>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</si>
  <si>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</si>
  <si>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</si>
  <si>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</si>
  <si>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</si>
  <si>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</si>
  <si>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</si>
  <si>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</si>
  <si>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</si>
  <si>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</si>
  <si>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</si>
  <si>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</si>
  <si>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</si>
  <si>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</si>
  <si>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</si>
  <si>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</si>
  <si>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</si>
  <si>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</si>
  <si>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</si>
  <si>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</si>
  <si>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</si>
  <si>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</si>
  <si>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</si>
  <si>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</si>
  <si>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</si>
  <si>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</si>
  <si>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</si>
  <si>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</si>
  <si>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</si>
  <si>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</si>
  <si>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</si>
  <si>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</si>
  <si>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</si>
  <si>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</si>
  <si>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</si>
  <si>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</si>
  <si>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</si>
  <si>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</si>
  <si>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</si>
  <si>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</si>
  <si>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</si>
  <si>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</si>
  <si>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</si>
  <si>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</si>
  <si>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</si>
  <si>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</si>
  <si>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</si>
  <si>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</si>
  <si>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</si>
  <si>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</si>
  <si>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</si>
  <si>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</si>
  <si>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</si>
  <si>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</si>
  <si>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</si>
  <si>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</si>
  <si>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</si>
  <si>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</si>
  <si>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</si>
  <si>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</si>
  <si>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</si>
  <si>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</si>
  <si>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</si>
  <si>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</si>
  <si>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</si>
  <si>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</si>
  <si>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</si>
  <si>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</si>
  <si>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</si>
  <si>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</si>
  <si>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</si>
  <si>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</si>
  <si>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</si>
  <si>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</si>
  <si>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</si>
  <si>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</si>
  <si>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</si>
  <si>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</si>
  <si>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</si>
  <si>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</si>
  <si>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</si>
  <si>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</si>
  <si>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</si>
  <si>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</si>
  <si>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</si>
  <si>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</si>
  <si>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</si>
  <si>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</si>
  <si>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</si>
  <si>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</si>
  <si>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</si>
  <si>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</si>
  <si>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</si>
  <si>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</si>
  <si>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</si>
  <si>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</si>
  <si>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</si>
  <si>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</si>
  <si>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</si>
  <si>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</si>
  <si>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</si>
  <si>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</si>
  <si>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</si>
  <si>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</si>
  <si>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</si>
  <si>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</si>
  <si>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</si>
  <si>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</si>
  <si>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</si>
  <si>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</si>
  <si>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</si>
  <si>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</si>
  <si>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</si>
  <si>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</si>
  <si>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</si>
  <si>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</si>
  <si>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</si>
  <si>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</si>
  <si>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</si>
  <si>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</si>
  <si>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</si>
  <si>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</si>
  <si>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</si>
  <si>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</si>
  <si>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</si>
  <si>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</si>
  <si>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</si>
  <si>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</si>
  <si>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</si>
  <si>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</si>
  <si>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</si>
  <si>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</si>
  <si>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</si>
  <si>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</si>
  <si>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</si>
  <si>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</si>
  <si>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</si>
  <si>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</si>
  <si>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</si>
  <si>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</si>
  <si>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</si>
  <si>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</si>
  <si>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</si>
  <si>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</si>
  <si>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</si>
  <si>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</si>
  <si>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</si>
  <si>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</si>
  <si>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</si>
  <si>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</si>
  <si>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</si>
  <si>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</si>
  <si>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</si>
  <si>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</si>
  <si>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</si>
  <si>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</si>
  <si>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</si>
  <si>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</si>
  <si>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</si>
  <si>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</si>
  <si>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</si>
  <si>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</si>
  <si>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</si>
  <si>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</si>
  <si>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</si>
  <si>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</si>
  <si>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</si>
  <si>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</si>
  <si>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</si>
  <si>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</si>
  <si>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</si>
  <si>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</si>
  <si>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</si>
  <si>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</si>
  <si>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</si>
  <si>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</si>
  <si>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</si>
  <si>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</si>
  <si>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</si>
  <si>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</si>
  <si>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</si>
  <si>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</si>
  <si>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</si>
  <si>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</si>
  <si>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</si>
  <si>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</si>
  <si>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</si>
  <si>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</si>
  <si>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</si>
  <si>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</si>
  <si>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</si>
  <si>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</si>
  <si>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</si>
  <si>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</si>
  <si>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</si>
  <si>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</si>
  <si>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</si>
  <si>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</si>
  <si>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</si>
  <si>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</si>
  <si>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</si>
  <si>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</si>
  <si>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</si>
  <si>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</si>
  <si>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</si>
  <si>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</si>
  <si>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</si>
  <si>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</si>
  <si>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</si>
  <si>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</si>
  <si>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</si>
  <si>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</si>
  <si>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</si>
  <si>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</si>
  <si>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</si>
  <si>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</si>
  <si>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</si>
  <si>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</si>
  <si>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</si>
  <si>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</si>
  <si>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</si>
  <si>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</si>
  <si>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</si>
  <si>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</si>
  <si>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</si>
  <si>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</si>
  <si>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</si>
  <si>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</si>
  <si>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</si>
  <si>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</si>
  <si>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</si>
  <si>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</si>
  <si>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</si>
  <si>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</si>
  <si>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</si>
  <si>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</si>
  <si>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</si>
  <si>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</si>
  <si>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</si>
  <si>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</si>
  <si>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</si>
  <si>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</si>
  <si>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</si>
  <si>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</si>
  <si>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</si>
  <si>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</si>
  <si>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</si>
  <si>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</si>
  <si>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</si>
  <si>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</si>
  <si>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</si>
  <si>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</si>
  <si>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</si>
  <si>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</si>
  <si>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</si>
  <si>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</si>
  <si>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</si>
  <si>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</si>
  <si>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</si>
  <si>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</si>
  <si>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</si>
  <si>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</si>
  <si>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</si>
  <si>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</si>
  <si>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</si>
  <si>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</si>
  <si>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</si>
  <si>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</si>
  <si>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</si>
  <si>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</si>
  <si>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</si>
  <si>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</si>
  <si>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</si>
  <si>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</si>
  <si>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</si>
  <si>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</si>
  <si>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</si>
  <si>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</si>
  <si>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</si>
  <si>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</si>
  <si>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</si>
  <si>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</si>
  <si>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</si>
  <si>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</si>
  <si>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</si>
  <si>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</si>
  <si>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</si>
  <si>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</si>
  <si>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</si>
  <si>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</si>
  <si>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</si>
  <si>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</si>
  <si>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</si>
  <si>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</si>
  <si>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</si>
  <si>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</si>
  <si>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</si>
  <si>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</si>
  <si>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</si>
  <si>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</si>
  <si>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</si>
  <si>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</si>
  <si>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</si>
  <si>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</si>
  <si>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</si>
  <si>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</si>
  <si>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</si>
  <si>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</si>
  <si>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</si>
  <si>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</si>
  <si>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</si>
  <si>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</si>
  <si>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</si>
  <si>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</si>
  <si>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</si>
  <si>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</si>
  <si>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</si>
  <si>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</si>
  <si>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</si>
  <si>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</si>
  <si>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</si>
  <si>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</si>
  <si>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</si>
  <si>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</si>
  <si>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</si>
  <si>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</si>
  <si>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</si>
  <si>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</si>
  <si>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</si>
  <si>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</si>
  <si>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</si>
  <si>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</si>
  <si>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</si>
  <si>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</si>
  <si>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</si>
  <si>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</si>
  <si>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</si>
  <si>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</si>
  <si>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</si>
  <si>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</si>
  <si>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</si>
  <si>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</si>
  <si>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</si>
  <si>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</si>
  <si>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</si>
  <si>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</si>
  <si>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</si>
  <si>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</si>
  <si>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</si>
  <si>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</si>
  <si>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</si>
  <si>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</si>
  <si>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</si>
  <si>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</si>
  <si>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</si>
  <si>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</si>
  <si>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</si>
  <si>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</si>
  <si>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</si>
  <si>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</si>
  <si>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</si>
  <si>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</si>
  <si>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</si>
  <si>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</si>
  <si>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</si>
  <si>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</si>
  <si>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</si>
  <si>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</si>
  <si>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</si>
  <si>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</si>
  <si>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</si>
  <si>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</si>
  <si>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</si>
  <si>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</si>
  <si>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</si>
  <si>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</si>
  <si>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</si>
  <si>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</si>
  <si>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</si>
  <si>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</si>
  <si>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</si>
  <si>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</si>
  <si>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</si>
  <si>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</si>
  <si>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</si>
  <si>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</si>
  <si>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</si>
  <si>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</si>
  <si>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</si>
  <si>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</si>
  <si>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</si>
  <si>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</si>
  <si>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</si>
  <si>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</si>
  <si>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</si>
  <si>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</si>
  <si>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</si>
  <si>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</si>
  <si>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</si>
  <si>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</si>
  <si>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</si>
  <si>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</si>
  <si>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</si>
  <si>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</si>
  <si>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</si>
  <si>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</si>
  <si>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</si>
  <si>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</si>
  <si>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</si>
  <si>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</si>
  <si>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</si>
  <si>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</si>
  <si>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</si>
  <si>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</si>
  <si>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</si>
  <si>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</si>
  <si>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</si>
  <si>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</si>
  <si>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</si>
  <si>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</si>
  <si>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</si>
  <si>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</si>
  <si>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</si>
  <si>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</si>
  <si>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</si>
  <si>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</si>
  <si>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</si>
  <si>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</si>
  <si>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</si>
  <si>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</si>
  <si>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</si>
  <si>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</si>
  <si>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</si>
  <si>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</si>
  <si>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</si>
  <si>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</si>
  <si>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</si>
  <si>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</si>
  <si>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</si>
  <si>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</si>
  <si>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</si>
  <si>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</si>
  <si>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</si>
  <si>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</si>
  <si>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</si>
  <si>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</si>
  <si>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</si>
  <si>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</si>
  <si>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</si>
  <si>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</si>
  <si>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</si>
  <si>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</si>
  <si>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</si>
  <si>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</si>
  <si>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</si>
  <si>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</si>
  <si>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</si>
  <si>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</si>
  <si>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</si>
  <si>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</si>
  <si>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</si>
  <si>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</si>
  <si>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</si>
  <si>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</si>
  <si>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</si>
  <si>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</si>
  <si>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</si>
  <si>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</si>
  <si>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</si>
  <si>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</si>
  <si>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</si>
  <si>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</si>
  <si>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</si>
  <si>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</si>
  <si>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</si>
  <si>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</si>
  <si>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</si>
  <si>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</si>
  <si>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</si>
  <si>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</si>
  <si>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</si>
  <si>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</si>
  <si>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</si>
  <si>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</si>
  <si>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</si>
  <si>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</si>
  <si>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</si>
  <si>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</si>
  <si>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</si>
  <si>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</si>
  <si>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</si>
  <si>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</si>
  <si>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</si>
  <si>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</si>
  <si>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</si>
  <si>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</si>
  <si>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</si>
  <si>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</si>
  <si>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</si>
  <si>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</si>
  <si>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</si>
  <si>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</si>
  <si>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</si>
  <si>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</si>
  <si>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</si>
  <si>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</si>
  <si>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</si>
  <si>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</si>
  <si>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</si>
  <si>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</si>
  <si>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</si>
  <si>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</si>
  <si>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</si>
  <si>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</si>
  <si>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</si>
  <si>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</si>
  <si>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</si>
  <si>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</si>
  <si>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</si>
  <si>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</si>
  <si>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</si>
  <si>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</si>
  <si>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</si>
  <si>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</si>
  <si>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</si>
  <si>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</si>
  <si>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</si>
  <si>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</si>
  <si>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</si>
  <si>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</si>
  <si>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</si>
  <si>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</si>
  <si>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</si>
  <si>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</si>
  <si>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</si>
  <si>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</si>
  <si>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</si>
  <si>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</si>
  <si>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</si>
  <si>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</si>
  <si>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</si>
  <si>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</si>
  <si>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</si>
  <si>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</si>
  <si>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</si>
  <si>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</si>
  <si>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</si>
  <si>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</si>
  <si>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</si>
  <si>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</si>
  <si>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</si>
  <si>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</si>
  <si>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</si>
  <si>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</si>
  <si>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</si>
  <si>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</si>
  <si>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</si>
  <si>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</si>
  <si>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</si>
  <si>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</si>
  <si>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</si>
  <si>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</si>
  <si>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</si>
  <si>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</si>
  <si>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</si>
  <si>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</si>
  <si>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</si>
  <si>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</si>
  <si>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</si>
  <si>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</si>
  <si>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</si>
  <si>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</si>
  <si>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</si>
  <si>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</si>
  <si>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</si>
  <si>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</si>
  <si>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</si>
  <si>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</si>
  <si>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</si>
  <si>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</si>
  <si>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</si>
  <si>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</si>
  <si>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</si>
  <si>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</si>
  <si>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</si>
  <si>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</si>
  <si>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</si>
  <si>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</si>
  <si>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</si>
  <si>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</si>
  <si>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</si>
  <si>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</si>
  <si>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</si>
  <si>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</si>
  <si>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</si>
  <si>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</si>
  <si>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</si>
  <si>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</si>
  <si>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</si>
  <si>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</si>
  <si>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</si>
  <si>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</si>
  <si>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</si>
  <si>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</si>
  <si>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</si>
  <si>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</si>
  <si>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</si>
  <si>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</si>
  <si>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</si>
  <si>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</si>
  <si>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</si>
  <si>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</si>
  <si>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</si>
  <si>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</si>
  <si>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</si>
  <si>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</si>
  <si>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</si>
  <si>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</si>
  <si>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</si>
  <si>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</si>
  <si>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</si>
  <si>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</si>
  <si>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</si>
  <si>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</si>
  <si>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</si>
  <si>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</si>
  <si>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</si>
  <si>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</si>
  <si>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</si>
  <si>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</si>
  <si>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</si>
  <si>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</si>
  <si>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</si>
  <si>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</si>
  <si>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</si>
  <si>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</si>
  <si>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</si>
  <si>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</si>
  <si>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</si>
  <si>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</si>
  <si>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</si>
  <si>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</si>
  <si>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</si>
  <si>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</si>
  <si>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</si>
  <si>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</si>
  <si>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</si>
  <si>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</si>
  <si>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</si>
  <si>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</si>
  <si>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</si>
  <si>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</si>
  <si>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</si>
  <si>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</si>
  <si>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</si>
  <si>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</si>
  <si>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</si>
  <si>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</si>
  <si>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</si>
  <si>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</si>
  <si>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</si>
  <si>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</si>
  <si>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</si>
  <si>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</si>
  <si>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</si>
  <si>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</si>
  <si>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</si>
  <si>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</si>
  <si>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</si>
  <si>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</si>
  <si>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</si>
  <si>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</si>
  <si>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</si>
  <si>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</si>
  <si>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</si>
  <si>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</si>
  <si>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</si>
  <si>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</si>
  <si>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</si>
  <si>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</si>
  <si>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</si>
  <si>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</si>
  <si>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</si>
  <si>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</si>
  <si>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</si>
  <si>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</si>
  <si>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</si>
  <si>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</si>
  <si>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</si>
  <si>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</si>
  <si>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</si>
  <si>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</si>
  <si>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</si>
  <si>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</si>
  <si>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</si>
  <si>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</si>
  <si>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</si>
  <si>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</si>
  <si>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</si>
  <si>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</si>
  <si>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</si>
  <si>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</si>
  <si>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</si>
  <si>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</si>
  <si>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</si>
  <si>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</si>
  <si>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</si>
  <si>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</si>
  <si>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</si>
  <si>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</si>
  <si>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</si>
  <si>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</si>
  <si>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</si>
  <si>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</si>
  <si>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</si>
  <si>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</si>
  <si>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</si>
  <si>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</si>
  <si>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</si>
  <si>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</si>
  <si>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</si>
  <si>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</si>
  <si>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</si>
  <si>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</si>
  <si>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</si>
  <si>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</si>
  <si>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</si>
  <si>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</si>
  <si>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</si>
  <si>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</si>
  <si>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</si>
  <si>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</si>
  <si>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</si>
  <si>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</si>
  <si>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</si>
  <si>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</si>
  <si>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</si>
  <si>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</si>
  <si>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</si>
  <si>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</si>
  <si>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</si>
  <si>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</si>
  <si>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</si>
  <si>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</si>
  <si>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</si>
  <si>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</si>
  <si>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</si>
  <si>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</si>
  <si>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</si>
  <si>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</si>
  <si>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</si>
  <si>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</si>
  <si>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</si>
  <si>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</si>
  <si>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</si>
  <si>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</si>
  <si>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</si>
  <si>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</si>
  <si>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</si>
  <si>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</si>
  <si>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</si>
  <si>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</si>
  <si>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</si>
  <si>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</si>
  <si>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</si>
  <si>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</si>
  <si>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</si>
  <si>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</si>
  <si>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</si>
  <si>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</si>
  <si>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</si>
  <si>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</si>
  <si>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</si>
  <si>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</si>
  <si>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</si>
  <si>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</si>
  <si>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</si>
  <si>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</si>
  <si>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</si>
  <si>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</si>
  <si>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</si>
  <si>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</si>
  <si>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</si>
  <si>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</si>
  <si>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</si>
  <si>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</si>
  <si>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</si>
  <si>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</si>
  <si>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</si>
  <si>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</si>
  <si>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</si>
  <si>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</si>
  <si>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</si>
  <si>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</si>
  <si>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</si>
  <si>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</si>
  <si>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</si>
  <si>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</si>
  <si>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</si>
  <si>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</si>
  <si>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</si>
  <si>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</si>
  <si>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</si>
  <si>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</si>
  <si>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</si>
  <si>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</si>
  <si>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</si>
  <si>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</si>
  <si>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</si>
  <si>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</si>
  <si>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</si>
  <si>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</si>
  <si>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</si>
  <si>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</si>
  <si>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</si>
  <si>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</si>
  <si>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</si>
  <si>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</si>
  <si>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</si>
  <si>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</si>
  <si>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</si>
  <si>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</si>
  <si>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</si>
  <si>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</si>
  <si>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</si>
  <si>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</si>
  <si>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</si>
  <si>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</si>
  <si>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</si>
  <si>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</si>
  <si>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</si>
  <si>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</si>
  <si>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</si>
  <si>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</si>
  <si>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</si>
  <si>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</si>
  <si>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</si>
  <si>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</si>
  <si>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</si>
  <si>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</si>
  <si>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</si>
  <si>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</si>
  <si>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</si>
  <si>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</si>
  <si>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</si>
  <si>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</si>
  <si>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</si>
  <si>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</si>
  <si>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</si>
  <si>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</si>
  <si>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</si>
  <si>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</si>
  <si>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</si>
  <si>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</si>
  <si>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</si>
  <si>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</si>
  <si>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</si>
  <si>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</si>
  <si>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</si>
  <si>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</si>
  <si>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</si>
  <si>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</si>
  <si>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</si>
  <si>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</si>
  <si>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</si>
  <si>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</si>
  <si>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</si>
  <si>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</si>
  <si>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</si>
  <si>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</si>
  <si>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</si>
  <si>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</si>
  <si>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</si>
  <si>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</si>
  <si>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</si>
  <si>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</si>
  <si>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</si>
  <si>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</si>
  <si>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</si>
  <si>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</si>
  <si>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</si>
  <si>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</si>
  <si>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</si>
  <si>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</si>
  <si>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</si>
  <si>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</si>
  <si>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</si>
  <si>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</si>
  <si>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</si>
  <si>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</si>
  <si>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</si>
  <si>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</si>
  <si>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</si>
  <si>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</si>
  <si>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</si>
  <si>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</si>
  <si>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</si>
  <si>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</si>
  <si>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</si>
  <si>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</si>
  <si>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</si>
  <si>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</si>
  <si>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</si>
  <si>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</si>
  <si>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</si>
  <si>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</si>
  <si>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</si>
  <si>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</si>
  <si>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</si>
  <si>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</si>
  <si>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</si>
  <si>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</si>
  <si>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</si>
  <si>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</si>
  <si>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</si>
  <si>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</si>
  <si>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</si>
  <si>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</si>
  <si>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</si>
  <si>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</si>
  <si>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</si>
  <si>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</si>
  <si>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</si>
  <si>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</si>
  <si>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</si>
  <si>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</si>
  <si>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</si>
  <si>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</si>
  <si>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</si>
  <si>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</si>
  <si>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</si>
  <si>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</si>
  <si>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</si>
  <si>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</si>
  <si>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</si>
  <si>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</si>
  <si>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</si>
  <si>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</si>
  <si>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</si>
  <si>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</si>
  <si>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</si>
  <si>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</si>
  <si>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</si>
  <si>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</si>
  <si>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</si>
  <si>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</si>
  <si>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</si>
  <si>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</si>
  <si>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</si>
  <si>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</si>
  <si>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</si>
  <si>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</si>
  <si>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</si>
  <si>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</si>
  <si>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</si>
  <si>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</si>
  <si>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</si>
  <si>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</si>
  <si>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</si>
  <si>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</si>
  <si>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</si>
  <si>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</si>
  <si>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</si>
  <si>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</si>
  <si>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</si>
  <si>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</si>
  <si>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</si>
  <si>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</si>
  <si>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</si>
  <si>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</si>
  <si>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</si>
  <si>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</si>
  <si>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</si>
  <si>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</si>
  <si>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</si>
  <si>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</si>
  <si>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</si>
  <si>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</si>
  <si>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</si>
  <si>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</si>
  <si>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</si>
  <si>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</si>
  <si>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</si>
  <si>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</si>
  <si>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</si>
  <si>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</si>
  <si>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</si>
  <si>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</si>
  <si>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</si>
  <si>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</si>
  <si>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</si>
  <si>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</si>
  <si>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</si>
  <si>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</si>
  <si>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</si>
  <si>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</si>
  <si>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</si>
  <si>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</si>
  <si>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</si>
  <si>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</si>
  <si>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</si>
  <si>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</si>
  <si>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</si>
  <si>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</si>
  <si>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</si>
  <si>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</si>
  <si>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</si>
  <si>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</si>
  <si>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</si>
  <si>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</si>
  <si>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</si>
  <si>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</si>
  <si>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</si>
  <si>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</si>
  <si>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</si>
  <si>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</si>
  <si>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</si>
  <si>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</si>
  <si>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</si>
  <si>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</si>
  <si>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</si>
  <si>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</si>
  <si>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</si>
  <si>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</si>
  <si>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</si>
  <si>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</si>
  <si>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</si>
  <si>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</si>
  <si>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</si>
  <si>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</si>
  <si>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</si>
  <si>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</si>
  <si>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</si>
  <si>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</si>
  <si>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</si>
  <si>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</si>
  <si>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</si>
  <si>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</si>
  <si>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</si>
  <si>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</si>
  <si>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</si>
  <si>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</si>
  <si>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</si>
  <si>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</si>
  <si>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</si>
  <si>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</si>
  <si>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</si>
  <si>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</si>
  <si>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</si>
  <si>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</si>
  <si>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</si>
  <si>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</si>
  <si>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</si>
  <si>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</si>
  <si>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</si>
  <si>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</si>
  <si>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</si>
  <si>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</si>
  <si>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</si>
  <si>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</si>
  <si>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</si>
  <si>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</si>
  <si>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</si>
  <si>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</si>
  <si>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</si>
  <si>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</si>
  <si>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</si>
  <si>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</si>
  <si>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</si>
  <si>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</si>
  <si>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</si>
  <si>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</si>
  <si>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</si>
  <si>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</si>
  <si>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</si>
  <si>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</si>
  <si>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</si>
  <si>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</si>
  <si>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</si>
  <si>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</si>
  <si>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</si>
  <si>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</si>
  <si>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</si>
  <si>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</si>
  <si>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</si>
  <si>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</si>
  <si>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</si>
  <si>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</si>
  <si>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</si>
  <si>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</si>
  <si>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</si>
  <si>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</si>
  <si>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</si>
  <si>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</si>
  <si>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</si>
  <si>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</si>
  <si>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</si>
  <si>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</si>
  <si>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</si>
  <si>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</si>
  <si>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</si>
  <si>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</si>
  <si>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</si>
  <si>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</si>
  <si>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</si>
  <si>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</si>
  <si>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</si>
  <si>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</si>
  <si>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</si>
  <si>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</si>
  <si>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</si>
  <si>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</si>
  <si>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</si>
  <si>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</si>
  <si>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</si>
  <si>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</si>
  <si>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</si>
  <si>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</si>
  <si>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</si>
  <si>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</si>
  <si>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</si>
  <si>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</si>
  <si>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</si>
  <si>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</si>
  <si>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</si>
  <si>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</si>
  <si>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</si>
  <si>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</si>
  <si>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</si>
  <si>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</si>
  <si>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</si>
  <si>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</si>
  <si>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</si>
  <si>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</si>
  <si>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</si>
  <si>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</si>
  <si>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</si>
  <si>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</si>
  <si>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</si>
  <si>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</si>
  <si>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</si>
  <si>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</si>
  <si>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</si>
  <si>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</si>
  <si>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</si>
  <si>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</si>
  <si>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</si>
  <si>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</si>
  <si>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</si>
  <si>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</si>
  <si>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</si>
  <si>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</si>
  <si>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</si>
  <si>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</si>
  <si>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</si>
  <si>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</si>
  <si>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</si>
  <si>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</si>
  <si>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</si>
  <si>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</si>
  <si>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</si>
  <si>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</si>
  <si>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</si>
  <si>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</si>
  <si>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</si>
  <si>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</si>
  <si>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</si>
  <si>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</si>
  <si>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</si>
  <si>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</si>
  <si>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</si>
  <si>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</si>
  <si>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</si>
  <si>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</si>
  <si>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</si>
  <si>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</si>
  <si>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</si>
  <si>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</si>
  <si>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</si>
  <si>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</si>
  <si>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</si>
  <si>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</si>
  <si>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</si>
  <si>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</si>
  <si>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</si>
  <si>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</si>
  <si>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</si>
  <si>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</si>
  <si>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</si>
  <si>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</si>
  <si>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</si>
  <si>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</si>
  <si>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</si>
  <si>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</si>
  <si>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</si>
  <si>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</si>
  <si>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</si>
  <si>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</si>
  <si>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</si>
  <si>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</si>
  <si>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</si>
  <si>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</si>
  <si>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</si>
  <si>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</si>
  <si>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</si>
  <si>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</si>
  <si>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</si>
  <si>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</si>
  <si>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</si>
  <si>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</si>
  <si>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</si>
  <si>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</si>
  <si>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</si>
  <si>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</si>
  <si>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</si>
  <si>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</si>
  <si>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</si>
  <si>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</si>
  <si>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</si>
  <si>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</si>
  <si>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</si>
  <si>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</si>
  <si>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</si>
  <si>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</si>
  <si>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</si>
  <si>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</si>
  <si>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</si>
  <si>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</si>
  <si>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</si>
  <si>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</si>
  <si>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</si>
  <si>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</si>
  <si>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</si>
  <si>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</si>
  <si>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</si>
  <si>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</si>
  <si>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</si>
  <si>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</si>
  <si>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</si>
  <si>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</si>
  <si>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</si>
  <si>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</si>
  <si>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</si>
  <si>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</si>
  <si>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</si>
  <si>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</si>
  <si>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</si>
  <si>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</si>
  <si>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</si>
  <si>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</si>
  <si>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</si>
  <si>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</si>
  <si>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</si>
  <si>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</si>
  <si>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</si>
  <si>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</si>
  <si>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</si>
  <si>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</si>
  <si>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</si>
  <si>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</si>
  <si>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</si>
  <si>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</si>
  <si>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</si>
  <si>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</si>
  <si>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</si>
  <si>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</si>
  <si>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</si>
  <si>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</si>
  <si>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</si>
  <si>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</si>
  <si>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</si>
  <si>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</si>
  <si>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</si>
  <si>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</si>
  <si>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</si>
  <si>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</si>
  <si>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</si>
  <si>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</si>
  <si>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</si>
  <si>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</si>
  <si>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</si>
  <si>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</si>
  <si>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</si>
  <si>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</si>
  <si>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</si>
  <si>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</si>
  <si>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</si>
  <si>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</si>
  <si>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</si>
  <si>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</si>
  <si>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</si>
  <si>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</si>
  <si>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</si>
  <si>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</si>
  <si>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</si>
  <si>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</si>
  <si>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</si>
  <si>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</si>
  <si>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</si>
  <si>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</si>
  <si>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</si>
  <si>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</si>
  <si>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</si>
  <si>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</si>
  <si>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</si>
  <si>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</si>
  <si>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</si>
  <si>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</si>
  <si>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</si>
  <si>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</si>
  <si>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</si>
  <si>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</si>
  <si>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</si>
  <si>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</si>
  <si>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</si>
  <si>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</si>
  <si>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</si>
  <si>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</si>
  <si>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</si>
  <si>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</si>
  <si>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</si>
  <si>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</si>
  <si>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</si>
  <si>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</si>
  <si>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</si>
  <si>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</si>
  <si>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</si>
  <si>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</si>
  <si>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</si>
  <si>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</si>
  <si>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</si>
  <si>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</si>
  <si>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</si>
  <si>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</si>
  <si>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</si>
  <si>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</si>
  <si>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</si>
  <si>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</si>
  <si>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</si>
  <si>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</si>
  <si>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</si>
  <si>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</si>
  <si>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</si>
  <si>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</si>
  <si>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</si>
  <si>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</si>
  <si>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</si>
  <si>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</si>
  <si>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</si>
  <si>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</si>
  <si>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</si>
  <si>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</si>
  <si>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</si>
  <si>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</si>
  <si>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</si>
  <si>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</si>
  <si>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</si>
  <si>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</si>
  <si>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</si>
  <si>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</si>
  <si>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</si>
  <si>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</si>
  <si>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</si>
  <si>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</si>
  <si>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</si>
  <si>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</si>
  <si>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PCM-20251023-00000882</t>
  </si>
  <si>
    <t>ETA 40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</si>
  <si>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</si>
  <si>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</si>
  <si>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</si>
  <si>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</si>
  <si>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</si>
  <si>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</si>
  <si>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</si>
  <si>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</si>
  <si>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</si>
  <si>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</si>
  <si>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</si>
  <si>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PCM-20251023-00000734</t>
  </si>
  <si>
    <t>KMS0586</t>
  </si>
  <si>
    <t xml:space="preserve">ETA 20 mins </t>
  </si>
  <si>
    <t>PCM-20251023-00000824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</si>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</sst>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6" totalsRowShown="0" headerRowDxfId="157" dataDxfId="156" headerRowBorderDxfId="154" tableBorderDxfId="155" totalsRowBorderDxfId="153">
  <autoFilter ref="A1:CJ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8" dataDxfId="47" headerRowBorderDxfId="45" tableBorderDxfId="46" totalsRowBorderDxfId="44">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290.5325574074086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10.037568749998172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45953.48098310185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45953.48098310185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45953.48098310185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45953.48098310185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45953.48098310185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45953.48098310185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45953.48098310185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45953.48098310185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45953.48098310185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45953.48098310185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45953.48098310185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45953.48098310185</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45953.48098310185</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45953.48098310185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45953.48098310185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45953.48098310185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45953.48098310185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45953.48098310185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45953.48098310185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45953.48098310185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45953.48098310185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45953.48098310185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45953.48098310185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45953.48098310185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45953.48098310185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45953.48098310185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45953.48098310185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45953.48098310185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45953.48098310185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45953.48098310185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45953.48098310185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45953.48098310185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45953.48098310185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45953.48098310185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45953.48098310185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45953.48098310185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45953.48098310185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45953.48098310185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45953.48098310185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45953.48098310185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45953.48098310185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45953.48098310185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45953.48098310185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45953.48098310185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45953.48098310185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45953.48098310185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45953.48098310185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45953.48098310185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45953.48098310185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45953.48098310185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45953.48098310185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45953.48098310185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45953.48098310185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45953.48098310185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45953.48098310185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45953.48098310185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45953.48098310185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45953.48098310185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45953.48098310185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45953.48098310185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45953.48098310185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45953.48098310185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45953.48098310185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45953.48098310185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45953.48098310185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45953.48098310185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45953.48098310185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45953.48098310185</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45953.48098310185</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9C3575C-DB1D-48EC-8D86-8FD4FFE0BC2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6"/>
  <sheetViews>
    <sheetView tabSelected="1"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128.48114537037327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8.9852076388851856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25634</v>
      </c>
      <c r="E5" s="116" t="s">
        <v>38998</v>
      </c>
      <c r="F5" s="117">
        <v>45951.043564814812</v>
      </c>
      <c r="G5" s="118">
        <f ca="1">IFERROR(NOW()-F5,"-")</f>
        <v>2.4374182870378718</v>
      </c>
      <c r="H5" s="117">
        <v>45953.449201388888</v>
      </c>
      <c r="I5" s="18" t="str">
        <f>IFERROR(VLOOKUP(D5,DB!A:F,6,0),"")</f>
        <v>Generator-SG</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45953.48098310185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45953.48098310185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45953.480983333335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45953.480983333335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45953.480983333335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45953.480983333335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45953.480983333335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45953.480983333335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45953.480983333335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45953.480983333335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45953.480983333335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45953.480983333335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45953.480983333335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45953.480983333335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45953.480983333335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45953.480983333335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45953.480983333335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45953.480983333335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45953.480983333335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45953.480983333335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45953.480983333335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45953.480983333335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45953.480983333335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45953.480983333335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45953.480983333335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45953.480983333335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45953.480983333335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45953.480983333335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45953.480983333335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45953.480983333335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45953.480983333335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45953.480983333335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45953.480983333335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45953.480983333335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45953.480983333335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45953.480983333335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45953.480983333335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45953.480983333335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45953.480983333335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45953.480983333335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45953.480983333335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sheetData>
  <dataValidations count="2">
    <dataValidation allowBlank="1" showInputMessage="1" showErrorMessage="1" sqref="E1" xr:uid="{4D935161-CDD3-4592-B877-3FB59C99E142}"/>
    <dataValidation type="list" allowBlank="1" showInputMessage="1" showErrorMessage="1" sqref="E3:E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45953.480983333335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45953.480983333335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45953.480983333335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45953.480983333335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45953.480983333335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45953.480983333335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45953.480983333335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45953.480983333335</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45953.480983333335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45953.480983333335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45953.480983333335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45953.480983333335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45953.480983333335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45953.480983333335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45953.480983333335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45953.480983333335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45953.480983333335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45953.480983333335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45953.480983333335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45953.480983333335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45953.480983333335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45953.480983333335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45953.480983333335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45953.480983333335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45953.480983333335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45953.480983333335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45953.480983333335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45953.480983333335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45953.480983333335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45953.480983333335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45953.480983333335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45953.480983333335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45953.480983333335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45953.480983333335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45953.480983333335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45953.480983333335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45953.480983333335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45953.480983333335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45953.480983333335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45953.480983333335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45953.480983333335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45953.480983333335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45953.480983333335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45953.480983333335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45953.480983333335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45953.480983333335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45953.480983333335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45953.480983333335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45953.480983333335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45953.480983333335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45953.480983333335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45953.480983333335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45953.480983333335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45953.480983333335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45953.480983333335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45953.480983333335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45953.480983333335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45953.480983333335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45953.480983333335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45953.480983333335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45953.480983333335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45953.480983333335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45953.480983333335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45953.480983333335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45953.480983333335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45953.480983333335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45953.480983333335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45953.480983333335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45953.480983333335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45953.480983333335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45953.480983333335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45953.480983333335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45953.480983333335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45953.480983333335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45953.480983333335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45953.480983333335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45953.480983333335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45953.480983333335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45953.480983333335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45953.480983333335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45953.480983333335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45953.480983333335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45953.480983333335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45953.480983333335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45953.480983333335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45953.480983333335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45953.480983333335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45953.480983333335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45953.480983333335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45953.480983333335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45953.480983333335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45953.480983333335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45953.480983333335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45953.480983333335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45953.480983333335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45953.480983333335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45953.480983333335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45953.480983333335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45953.480983333335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45953.480983333335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45953.480983333335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45953.480983333335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45953.480983333335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45953.480983333335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45953.480983333335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45953.480983333335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45953.480983333335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45953.480983333335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45953.480983333335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45953.480983333335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45953.480983333335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45953.480983333335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45953.480983333335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45953.480983333335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45953.480983333335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45953.480983333335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45953.480983333335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45953.480983333335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45953.480983333335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45953.480983333335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45953.480983333335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45953.480983333335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45953.480983333335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45953.480983333335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45953.480983333335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45953.480983333335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45953.480983333335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45953.480983333335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45953.480983333335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45953.480983333335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45953.480983333335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45953.480983333335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45953.480983333335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45953.480983333335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45953.480983333335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45953.480983333335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45953.480983333335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45953.480983333335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45953.480983333335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45953.480983333335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45953.480983333335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45953.480983333335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45953.480983333335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45953.480983333335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45953.480983333335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45953.480983333335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45953.480983333335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45953.480983333335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45953.480983333335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45953.480983333335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45953.480983333335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45953.480983333335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45953.480983333335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45953.480983333335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45953.480983333335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45953.480983333335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45953.480983333335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45953.480983333335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45953.480983333335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45953.480983333335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45953.480983333335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45953.480983333335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45953.480983333335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45953.480983333335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45953.480983333335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45953.480983333335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45953.480983333335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45953.480983333335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45953.480983333335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45953.480983333335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45953.480983333335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45953.480983333335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45953.480983333335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45953.480983333335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45953.480983333335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45953.480983333335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45953.480983333335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45953.480983333335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45953.480983333335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45953.480983333335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45953.480983333335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45953.480983333335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45953.480983333335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45953.480983333335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45953.480983333335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45953.480983333335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45953.480983333335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45953.480983333335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45953.480983333335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45953.480983333335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45953.480983333335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45953.480983333335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45953.480983333335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45953.480983333335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45953.480983333335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45953.480983333335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45953.480983333335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45953.480983333335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45953.480983333335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45953.480983333335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45953.480983333335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45953.480983333335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45953.480983333335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45953.480983333335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45953.480983333335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45953.480983333335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45953.480983333335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45953.480983333335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45953.480983333335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45953.480983333335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45953.480983333335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45953.480983333335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45953.480983333335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45953.480983333335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45953.480983333335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45953.480983333335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45953.480983333335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45953.480983333335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45953.480983333335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45953.480983333335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45953.480983333335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45953.480983333335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45953.480983333335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45953.480983333335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45953.480983333335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45953.480983333335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45953.480983333335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45953.480983333335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45953.480983333335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45953.480983333335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45953.480983333335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45953.480983333335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45953.480983333335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45953.480983333335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45953.480983333335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45953.480983333335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45953.480983333335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45953.480983333335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45953.480983333335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45953.480983333335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45953.480983333335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45953.480983333335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45953.480983333335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45953.480983333335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45953.480983333335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45953.480983333335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45953.480983333335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45953.480983333335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45953.480983333335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45953.480983333335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45953.480983333335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45953.480983333335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45953.480983333335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45953.480983333335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45953.480983333335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45953.480983333335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45953.480983333335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45953.480983333335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45953.480983333335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45953.480983333335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45953.480983333335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45953.480983333335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45953.480983333335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45953.480983333335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45953.480983333335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45953.480983333335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45953.480983333335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45953.480983333335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45953.480983333335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45953.480983333335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45953.480983333335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45953.480983333335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45953.480983333335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45953.480983333335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45953.480983333335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45953.480983333335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45953.480983333335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45953.480983333335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45953.480983333335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45953.480983333335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45953.480983333335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45953.480983333335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45953.480983333335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45953.480983333335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45953.480983333335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45953.480983333335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45953.480983333335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45953.480983333335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45953.480983333335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45953.480983333335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45953.480983333335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45953.480983333335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45953.480983333335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45953.480983333335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45953.480983333335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45953.480983333335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45953.480983333335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45953.480983333335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45953.480983333335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45953.480983333335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45953.480983333335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45953.480983333335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45953.480983333335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45953.480983333335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45953.480983333335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45953.480983333335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45953.480983333335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45953.480983333335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45953.480983333335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45953.480983333335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45953.480983333335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45953.480983333335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45953.480983333335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45953.480983333335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45953.480983333335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45953.480983333335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45953.480983333335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45953.480983333335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45953.480983333335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45953.480983333335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45953.480983333335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45953.480983333335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45953.480983333335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45953.480983333335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45953.480983333335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45953.480983333335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45953.480983333335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45953.480983333335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45953.480983333335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45953.480983333335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45953.480983333335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45953.480983333335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45953.480983333335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45953.480983333335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45953.480983333335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45953.480983333335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45953.480983333335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45953.480983333335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45953.480983333335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45953.480983333335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45953.480983333335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45953.480983333335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45953.480983333335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45953.480983333335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45953.480983333335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45953.480983333335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45953.480983333335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45953.480983333335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45953.480983333335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45953.480983333335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45953.480983333335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45953.480983333335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45953.480983333335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45953.480983333335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45953.480983333335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45953.480983333335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45953.480983333335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45953.480983333335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45953.480983333335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45953.480983333335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45953.480983333335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45953.480983333335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45953.480983333335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45953.480983333335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45953.480983333335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45953.480983333335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45953.480983333335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45953.480983333335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45953.480983333335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45953.480983333335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45953.480983333335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45953.480983333335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45953.480983333335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45953.480983333335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45953.480983333335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45953.480983333335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45953.480983333335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45953.480983333335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45953.480983333335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45953.480983333335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45953.480983333335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45953.480983333335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45953.480983333335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45953.480983333335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45953.480983333335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45953.480983333335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45953.480983333335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45953.480983333335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45953.480983333335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45953.480983333335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45953.480983333335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45953.480983333335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45953.480983333335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45953.480983333335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45953.480983333335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45953.480983333335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45953.480983333335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45953.480983333335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45953.480983333335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45953.480983333335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45953.480983333335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45953.480983333335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45953.480983333335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45953.480983333335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45953.480983333335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45953.480983333335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45953.480983333335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45953.480983333335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45953.480983333335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45953.480983333335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45953.480983333335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45953.480983333335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45953.480983333335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45953.480983333335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45953.480983333335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45953.480983333335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45953.480983333335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45953.480983333335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45953.480983333335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45953.480983333335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45953.480983333335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45953.480983333335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45953.480983333335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45953.480983333335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45953.480983333335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45953.480983333335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45953.480983333335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45953.480983333335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45953.480983333335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45953.480983333335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45953.480983333335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45953.480983333335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45953.480983333335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45953.480983333335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45953.480983333335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45953.480983333335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45953.480983333335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45953.480983333335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45953.480983333335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45953.480983333335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45953.480983333335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45953.480983333335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45953.480983333335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45953.480983333335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45953.480983333335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45953.480983333335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45953.480983333335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45953.480983333335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45953.480983333335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45953.480983333335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45953.480983333335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45953.480983333335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45953.480983333335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45953.480983333335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45953.480983333335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45953.480983333335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45953.480983333335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45953.480983333335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45953.480983333335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45953.480983333335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45953.480983333335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45953.480983333335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45953.480983333335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45953.480983333335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45953.480983333335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45953.480983333335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45953.480983333335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45953.480983333335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45953.480983333335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45953.480983333335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45953.480983333335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45953.480983333335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45953.480983333335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45953.480983333335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45953.480983333335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45953.480983333335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45953.480983333335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45953.480983333335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45953.480983333335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45953.480983333335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45953.480983333335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45953.480983333335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45953.480983333335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45953.480983333335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45953.480983333335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45953.480983333335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45953.480983333335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45953.480983333335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45953.480983333335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45953.480983333335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45953.480983333335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45953.480983333335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45953.480983333335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45953.480983333335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45953.480983333335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45953.480983333335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45953.480983333335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45953.480983333335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45953.480983333335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45953.480983333335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45953.480983333335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45953.480983333335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45953.480983333335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45953.480983333335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45953.480983333335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45953.480983333335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45953.480983333335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45953.480983333335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45953.480983333335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45953.480983333335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45953.480983333335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45953.480983333335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45953.480983333335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45953.480983333335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45953.480983333335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45953.480983333335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45953.480983333335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45953.480983333335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45953.480983333335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45953.480983333335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45953.480983333335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45953.480983333335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45953.480983333335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45953.480983333335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45953.480983333335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45953.480983333335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45953.480983333335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45953.480983333335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45953.480983333335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45953.480983333335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45953.480983333335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45953.480983333335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45953.480983333335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45953.480983333335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45953.480983333335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45953.480983333335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45953.480983333335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45953.480983333335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45953.480983333335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45953.480983333335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45953.480983333335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45953.480983333335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45953.480983333335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45953.480983333335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45953.480983333335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45953.480983333335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45953.480983333335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45953.480983333335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45953.480983333335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45953.480983333335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45953.480983333335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45953.480983333335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45953.480983333335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45953.480983333335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45953.480983333335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45953.480983333335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45953.480983333335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45953.480983333335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45953.480983333335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45953.480983333335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45953.480983333335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45953.480983333335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45953.480983333335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45953.480983333335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45953.480983333335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45953.480983333335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45953.480983333335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45953.480983333335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45953.480983333335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45953.480983333335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45953.480983333335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45953.480983333335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45953.480983333335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45953.480983333335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45953.480983333335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45953.480983333335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45953.480983333335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45953.480983333335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45953.480983333335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45953.480983333335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45953.480983333335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45953.480983333335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45953.480983333335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45953.480983333335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45953.480983333335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45953.480983333335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45953.480983333335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45953.480983333335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45953.480983333335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45953.480983333335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45953.480983333335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45953.480983333335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45953.480983333335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45953.480983333335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45953.480983333335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45953.480983333335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45953.480983333335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45953.480983333335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45953.480983333335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45953.480983333335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45953.480983333335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45953.480983333335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45953.480983333335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45953.480983333335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45953.480983333335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45953.480983333335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45953.480983333335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45953.480983333335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45953.480983333335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45953.480983333335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45953.480983333335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45953.480983333335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45953.480983333335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45953.480983333335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45953.480983333335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45953.480983333335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45953.480983333335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45953.480983333335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45953.480983333335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45953.480983333335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45953.480983333335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45953.480983333335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45953.480983333335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45953.480983333335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45953.480983333335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45953.480983333335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45953.480983333335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45953.480983333335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45953.480983333335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45953.480983333335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45953.480983333335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45953.480983333335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45953.480983333335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45953.480983333335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45953.480983333335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45953.480983333335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45953.480983333335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45953.480983333335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45953.480983333335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45953.480983333335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45953.480983333335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45953.480983333335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45953.480983333335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45953.480983333335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45953.480983333335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45953.480983333335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45953.480983333335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45953.480983333335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45953.480983333335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45953.480983333335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45953.480983333335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45953.480983333335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45953.480983333335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45953.480983333335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45953.480983333335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45953.480983333335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45953.480983333335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45953.480983333335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45953.480983333335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45953.480983333335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45953.480983333335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45953.480983333335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45953.480983333335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45953.480983333335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45953.480983333335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45953.480983333335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45953.480983333335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45953.480983333335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45953.480983333335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45953.480983333335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45953.480983333335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45953.480983333335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45953.480983333335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45953.480983333335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45953.480983333335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45953.480983333335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45953.480983333335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45953.480983333335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45953.480983333335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45953.480983333335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45953.480983333335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45953.480983333335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45953.480983333335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45953.480983333335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45953.480983333335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45953.480983333335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45953.480983333335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45953.480983333335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45953.480983333335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45953.480983333335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45953.480983333335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45953.480983333335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45953.480983333335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45953.480983333335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45953.480983333335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45953.480983333335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45953.480983333335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45953.480983333335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45953.480983333335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45953.480983333335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45953.480983333335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45953.480983333335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45953.480983333335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45953.480983333335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45953.480983333335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45953.480983333335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45953.480983333335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45953.480983333335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45953.480983333335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45953.480983333335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45953.480983333335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45953.480983333335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45953.480983333335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45953.480983333335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45953.480983333335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45953.480983333335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45953.480983333335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45953.480983333335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45953.480983333335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45953.480983333335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45953.480983333335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45953.480983333335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45953.480983333335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45953.480983333335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45953.480983333335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45953.480983333335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45953.480983333335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45953.480983333335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45953.480983333335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45953.480983333335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45953.480983333335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45953.480983333335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45953.480983333335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45953.480983333335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45953.480983333335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45953.480983333335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45953.480983333335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45953.480983333335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45953.480983333335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45953.480983333335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45953.480983333335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45953.480983333335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45953.480983333335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45953.480983333335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45953.480983333335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45953.480983333335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45953.480983333335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45953.480983333335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45953.480983333335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45953.480983333335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45953.480983333335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45953.480983333335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45953.480983333335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45953.480983333335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45953.480983333335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45953.480983333335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45953.480983333335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45953.480983333335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45953.480983333335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45953.480983333335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45953.480983333335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45953.480983333335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45953.480983333335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45953.480983333335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45953.480983333335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45953.480983333335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45953.480983333335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45953.480983333335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45953.480983333335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45953.480983333335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45953.480983333335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45953.480983333335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45953.480983333335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45953.480983333335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45953.480983333335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45953.480983333335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45953.480983333335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45953.480983333335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45953.480983333335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45953.480983333335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45953.480983333335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45953.480983333335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45953.480983333335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45953.480983333335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45953.480983333335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45953.480983333335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45953.480983333335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45953.480983333335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45953.480983333335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45953.480983333335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45953.480983333335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45953.480983333335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45953.480983333335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45953.480983333335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45953.480983333335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45953.480983333335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45953.480983333335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45953.480983333335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45953.480983333335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45953.480983333335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45953.480983333335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45953.480983333335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45953.480983333335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45953.480983333335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45953.480983333335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45953.480983333335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45953.480983333335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45953.480983333335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45953.480983333335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45953.480983333335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45953.480983333335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45953.480983333335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45953.480983333335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45953.480983333335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45953.480983333335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45953.480983333335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45953.480983333335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45953.480983333335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45953.480983333335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45953.480983333335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45953.480983333335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45953.480983333335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45953.480983333335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45953.480983333335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45953.480983333335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45953.480983333335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45953.480983333335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45953.480983333335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45953.480983333335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45953.480983333335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45953.480983333335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45953.480983333335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45953.480983333335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45953.480983333335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45953.480983333335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45953.480983333335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45953.480983333335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45953.480983333335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45953.480983333335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45953.480983333335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45953.480983333335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45953.480983333335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45953.480983333335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45953.480983333335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45953.480983333335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45953.480983333335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45953.480983333335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45953.480983333335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45953.480983333335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45953.480983333335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45953.480983333335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45953.480983333335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45953.480983333335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45953.480983333335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45953.480983333335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45953.480983333335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45953.480983333335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45953.480983333335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45953.480983333335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45953.480983333335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45953.480983333335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45953.480983333335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45953.480983333335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45953.480983333335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45953.480983333335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45953.480983333335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45953.480983333335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45953.480983333335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45953.480983333335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45953.480983333335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45953.480983333335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45953.480983333335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45953.480983333335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45953.480983333335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45953.480983333335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45953.480983333335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45953.480983333335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45953.480983333335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45953.480983333335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45953.480983333335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45953.480983333335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45953.480983333335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45953.480983333335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45953.480983333335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45953.480983333335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45953.480983333335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45953.480983333335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45953.480983333335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45953.480983333335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45953.480983333335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45953.480983333335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45953.480983333335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45953.480983333335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45953.480983333335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45953.480983333335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45953.480983333335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45953.480983333335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45953.480983333335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45953.480983333335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45953.480983333335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45953.480983333335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45953.480983333335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45953.480983333335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45953.480983333335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45953.480983333335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45953.480983333335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45953.480983333335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45953.480983333335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45953.480983333335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45953.480983333335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45953.480983333335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45953.480983333335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45953.480983333335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45953.480983333335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45953.480983333335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45953.480983333335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45953.480983333335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45953.480983333335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45953.480983333335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45953.480983333335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45953.480983333335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45953.480983333335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45953.480983333335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45953.480983333335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45953.480983333335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45953.480983333335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45953.480983333335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45953.480983333335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45953.480983333335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45953.480983333335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45953.480983333335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45953.480983333335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45953.480983333335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45953.480983333335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45953.480983333335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45953.480983333335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45953.480983333335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45953.480983333335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45953.480983333335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45953.480983333335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45953.480983333335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45953.480983333335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45953.480983333335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45953.480983333335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45953.480983333335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45953.480983333335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45953.480983333335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45953.480983333335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45953.480983333335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45953.480983333335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45953.480983333335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45953.480983333335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45953.480983333335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45953.480983333335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45953.480983333335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45953.480983333335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45953.480983333335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45953.480983333335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45953.480983333335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45953.480983333335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45953.480983333335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45953.480983333335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45953.480983333335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45953.480983333335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45953.480983333335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45953.480983333335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45953.480983333335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45953.480983333335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45953.480983333335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45953.480983333335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45953.480983333335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45953.480983333335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45953.480983333335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45953.480983333335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45953.480983333335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45953.480983333335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45953.480983333335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45953.480983333335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45953.480983333335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45953.480983333335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45953.480983333335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45953.480983333335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45953.480983333335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45953.480983333335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45953.480983333335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45953.480983333335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45953.480983333335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45953.480983333335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45953.480983333335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45953.480983333335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45953.480983333335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45953.480983333335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45953.480983333335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45953.480983333335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45953.480983333335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45953.480983333335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45953.480983333335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45953.480983333335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45953.480983333335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45953.480983333335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45953.480983333335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45953.480983333335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45953.480983333335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45953.480983333335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45953.480983333335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45953.480983333335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45953.480983333335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45953.480983333335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45953.480983333335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45953.480983333335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45953.480983333335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45953.480983333335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45953.480983333335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45953.480983333335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45953.480983333335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45953.480983333335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45953.480983333335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45953.480983333335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45953.480983333335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45953.480983333335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45953.480983333335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45953.480983333335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45953.480983333335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45953.480983333335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45953.480983333335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45953.480983333335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45953.480983333335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45953.480983333335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45953.480983333335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45953.480983333335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45953.480983333335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45953.480983333335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45953.480983333335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45953.480983333335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45953.480983333335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45953.480983333335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45953.480983333335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45953.480983333335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45953.480983333335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45953.480983333335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45953.480983333335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45953.480983333335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45953.480983333335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45953.480983333335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45953.480983333335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45953.480983333335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45953.480983333335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45953.480983333335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45953.480983333335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45953.480983333335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45953.480983333335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45953.480983333335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45953.480983333335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45953.480983333335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45953.480983333335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45953.480983333335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45953.480983333335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45953.480983333335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45953.480983333335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45953.480983333335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45953.480983333335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45953.480983333335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45953.480983333335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45953.480983333335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45953.480983333335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45953.480983333335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45953.480983333335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45953.480983333335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45953.480983333335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45953.480983333335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45953.480983333335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45953.480983333335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45953.480983333335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45953.480983333335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45953.480983333335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45953.480983333335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45953.480983333335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45953.480983333335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45953.480983333335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45953.480983333335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45953.480983333335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45953.480983333335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45953.480983333335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45953.480983333335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45953.480983333335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45953.480983333335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45953.480983333335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45953.480983333335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45953.480983333335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45953.480983333335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45953.480983333335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45953.480983333335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45953.480983333335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45953.480983333335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45953.480983333335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45953.480983333335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45953.480983333335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45953.480983333335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45953.480983333335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45953.480983333335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45953.480983333335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45953.480983333335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45953.480983333335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45953.480983333335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45953.480983333335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45953.480983333335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45953.480983333335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45953.480983333335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45953.480983333335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45953.480983333335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45953.480983333335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45953.480983333335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45953.480983333335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45953.480983333335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45953.480983333335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45953.480983333335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45953.480983333335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45953.480983333335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45953.480983333335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45953.480983333335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45953.480983333335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45953.480983333335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45953.480983333335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45953.480983333335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45953.480983333335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250.00026550925395</v>
      </c>
      <c r="H2" s="101">
        <v>45703.474768518521</v>
      </c>
      <c r="I2" s="98" t="str">
        <f>IFERROR(VLOOKUP(D2,DB!A:F,6,0),"")</f>
        <v>SCECO</v>
      </c>
      <c r="J2" s="98" t="str">
        <f>IFERROR(VLOOKUP(D2,DB!A:G,7,0),"")</f>
        <v>Dead</v>
      </c>
      <c r="K2" s="103" t="s">
        <v>39090</v>
      </c>
      <c r="L2" s="95" t="str">
        <f>IFERROR(VLOOKUP(D2,DB!A:I,9,0),"")</f>
        <v>Latis</v>
      </c>
    </row>
    <row r="3" spans="1:16" ht="15" customHeight="1">
      <c r="A3" s="121"/>
      <c r="B3" s="121"/>
      <c r="C3" s="122"/>
      <c r="D3" s="123"/>
      <c r="E3" s="100"/>
      <c r="F3" s="125"/>
      <c r="G3" s="126">
        <f ca="1">IFERROR(NOW()-F3,"")</f>
        <v>45953.48098310185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45953.48098310185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45953.48098310185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45953.48098310185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45953.48098310185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45953.48098310185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45953.48098310185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45953.48098310185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45953.48098310185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45953.48098310185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45953.48098310185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45953.48098310185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45953.48098310185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45953.48098310185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45953.48098310185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45953.48098310185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45953.48098310185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45953.48098310185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45953.48098310185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45953.48098310185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95"/>
      <c r="E23" s="124"/>
      <c r="F23" s="125"/>
      <c r="G23" s="126">
        <f ca="1">IFERROR(NOW()-F23,"")</f>
        <v>45953.48098310185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45953.48098310185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45953.48098310185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45953.48098310185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45953.48098310185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45953.48098310185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45953.48098310185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45953.48098310185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45953.48098310185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45953.48098310185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45953.48098310185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45953.48098310185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45953.48098310185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45953.48098310185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45953.48098310185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45953.48098310185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45953.48098310185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45953.48098310185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45953.48098310185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45953.48098310185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45953.48098310185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45953.48098310185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45953.48098310185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45953.48098310185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45953.48098310185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45953.48098310185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45953.48098310185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45953.48098310185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45953.48098310185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45953.48098310185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45953.48098310185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45953.48098310185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45953.48098310185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45953.48098310185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45953.48098310185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45953.48098310185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45953.48098310185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45953.48098310185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45953.48098310185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45953.48098310185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45953.48098310185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45953.48098310185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45953.48098310185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45953.48098310185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45953.48098310185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45953.48098310185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45953.48098310185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45953.48098310185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45953.48098310185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45953.48098310185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45953.48098310185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45953.48098310185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45953.48098310185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45953.48098310185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45953.48098310185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45953.48098310185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45953.48098310185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45953.48098310185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45953.48098310185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45953.48098310185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45953.48098310185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45953.48098310185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45953.48098310185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45953.48098310185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45953.48098310185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45953.48098310185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45953.48098310185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45953.48098310185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45953.48098310185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45953.48098310185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45953.48098310185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45953.48098310185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45953.48098310185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45953.48098310185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45953.48098310185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45953.48098310185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45953.48098310185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45953.48098310185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45953.48098310185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45953.48098310185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45953.48098310185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45953.48098310185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45953.48098310185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45953.48098310185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45953.48098310185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45953.48098310185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45953.48098310185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45953.48098310185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45953.48098310185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45953.48098310185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45953.48098310185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45953.48098310185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45953.48098310185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45953.48098310185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45953.48098310185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45953.48098310185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45953.48098310185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45953.48098310185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45953.48098310185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45953.48098310185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45953.48098310185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45953.48098310185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45953.48098310185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45953.48098310185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45953.48098310185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45953.48098310185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45953.48098310185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45953.48098310185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45953.48098310185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45953.48098310185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45953.48098310185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45953.48098310185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45953.48098310185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45953.48098310185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45953.48098310185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45953.48098310185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45953.48098310185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45953.48098310185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45953.48098310185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45953.48098310185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45953.48098310185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45953.48098310185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45953.48098310185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45953.48098310185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45953.48098310185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45953.48098310185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45953.48098310185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45953.48098310185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45953.48098310185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45953.48098310185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45953.48098310185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45953.48098310185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45953.48098310185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45953.48098310185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45953.48098310185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45953.48098310185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45953.48098310185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45953.48098310185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45953.48098310185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45953.48098310185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45953.48098310185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45953.48098310185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45953.48098310185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45953.48098310185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45953.48098310185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45953.48098310185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45953.48098310185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45953.48098310185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45953.48098310185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45953.48098310185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45953.48098310185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45953.48098310185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45953.48098310185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45953.48098310185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45953.48098310185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45953.48098310185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45953.48098310185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45953.48098310185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45953.48098310185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45953.48098310185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45953.48098310185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45953.48098310185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45953.48098310185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45953.48098310185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45953.48098310185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45953.48098310185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45953.48098310185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45953.48098310185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45953.48098310185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45953.48098310185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45953.48098310185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45953.48098310185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45953.48098310185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45953.48098310185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45953.48098310185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45953.48098310185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45953.48098310185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45953.48098310185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45953.48098310185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45953.48098310185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45953.48098310185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45953.48098310185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45953.48098310185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45953.48098310185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45953.48098310185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45953.48098310185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45953.48098310185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45953.48098310185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45953.48098310185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45953.48098310185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45953.48098310185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45953.48098310185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45953.48098310185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45953.48098310185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45953.48098310185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45953.48098310185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45953.48098310185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45953.48098310185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45953.48098310185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45953.48098310185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45953.48098310185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45953.48098310185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45953.48098310185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45953.48098310185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45953.48098310185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45953.48098310185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45953.48098310185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45953.48098310185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45953.48098310185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45953.48098310185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45953.48098310185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45953.48098310185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45953.48098310185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45953.48098310185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45953.48098310185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45953.48098310185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45953.48098310185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45953.48098310185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45953.48098310185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45953.48098310185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45953.48098310185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45953.48098310185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45953.48098310185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45953.48098310185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45953.48098310185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45953.48098310185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45953.48098310185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45953.48098310185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45953.48098310185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45953.48098310185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45953.48098310185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45953.48098310185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45953.48098310185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45953.48098310185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45953.48098310185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45953.48098310185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45953.48098310185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45953.48098310185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45953.48098310185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45953.48098310185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45953.48098310185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45953.48098310185</v>
      </c>
      <c r="H264" s="125"/>
      <c r="I264" s="121" t="str">
        <f>IFERROR(VLOOKUP(D264,DB!A:F,6,0),"")</f>
        <v/>
      </c>
      <c r="J264" s="121" t="str">
        <f>IFERROR(VLOOKUP(D264,DB!A:G,7,0),"")</f>
        <v/>
      </c>
      <c r="K264" s="127"/>
      <c r="L264" s="123" t="str">
        <f>IFERROR(VLOOKUP(D264,DB!A:I,9,0),"")</f>
        <v/>
      </c>
    </row>
    <row r="265" spans="1:12" ht="15" customHeight="1">
      <c r="A265" s="128"/>
      <c r="B265" s="128" t="str">
        <f>IFERROR(VLOOKUP(D265,DB!A:K,11,0),"")</f>
        <v/>
      </c>
      <c r="C265" s="129"/>
      <c r="D265" s="130"/>
      <c r="E265" s="131"/>
      <c r="F265" s="132"/>
      <c r="G265" s="133">
        <f ca="1">IFERROR(NOW()-F265,"")</f>
        <v>45953.48098310185</v>
      </c>
      <c r="H265" s="132"/>
      <c r="I265" s="128" t="str">
        <f>IFERROR(VLOOKUP(D265,DB!A:F,6,0),"")</f>
        <v/>
      </c>
      <c r="J265" s="128" t="str">
        <f>IFERROR(VLOOKUP(D265,DB!A:G,7,0),"")</f>
        <v/>
      </c>
      <c r="K265" s="134"/>
      <c r="L265" s="130" t="str">
        <f>IFERROR(VLOOKUP(D265,DB!A:I,9,0),"")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61.648922916661832</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27.292105787033506</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8.7094090277751093</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4.8198719907377381</v>
      </c>
      <c r="H5" s="155">
        <v>45948.661111111112</v>
      </c>
      <c r="I5" s="154" t="str">
        <f>IFERROR(VLOOKUP(D5,DB!A:F,6,0),"")</f>
        <v>SCECO</v>
      </c>
      <c r="J5" s="154" t="str">
        <f>IFERROR(VLOOKUP(D5,DB!A:G,7,0),"")</f>
        <v>Dead</v>
      </c>
      <c r="K5" s="154" t="s">
        <v>39098</v>
      </c>
      <c r="L5" s="154" t="str">
        <f>IFERROR(VLOOKUP(D5,DB!A:I,9,0),"")</f>
        <v>Latis</v>
      </c>
    </row>
    <row r="6" spans="1:13" ht="15">
      <c r="A6" s="160"/>
      <c r="B6" s="160" t="str">
        <f>IFERROR(VLOOKUP(D6,DB!A:K,11,0),"")</f>
        <v/>
      </c>
      <c r="C6" s="160"/>
      <c r="D6" s="160"/>
      <c r="E6" s="160"/>
      <c r="F6" s="161"/>
      <c r="G6" s="162">
        <f ca="1">IFERROR(NOW()-F6,"")</f>
        <v>45953.48098310185</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45953.48098310185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45953.48098310185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45953.48098310185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45953.48098310185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45953.48098310185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45953.48098310185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45953.48098310185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45953.48098310185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45953.48098310185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45953.48098310185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45953.48098310185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45953.48098310185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45953.48098310185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45953.48098310185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45953.48098310185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45953.48098310185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45953.48098310185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45953.48098310185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45953.48098310185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45953.48098310185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45953.48098310185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45953.48098310185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45953.48098310185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45953.48098310185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45953.48098310185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45953.48098310185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45953.48098310185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45953.48098310185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45953.48098310185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45953.48098310185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45953.48098310185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45953.48098310185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45953.48098310185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45953.48098310185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45953.48098310185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45953.48098310185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45953.48098310185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45953.48098310185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45953.48098310185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45953.48098310185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45953.48098310185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45953.48098310185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45953.48098310185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45953.48098310185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45953.48098310185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45953.48098310185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45953.48098310185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45953.48098310185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45953.48098310185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45953.48098310185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45953.48098310185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45953.48098310185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45953.48098310185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45953.48098310185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45953.48098310185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45953.48098310185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45953.48098310185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45953.48098310185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45953.48098310185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45953.48098310185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45953.48098310185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45953.48098310185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45953.48098310185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45953.48098310185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45953.48098310185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45953.48098310185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45953.48098310185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45953.48098310185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45953.48098310185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45953.48098310185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45953.48098310185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45953.48098310185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45953.48098310185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45953.48098310185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45953.48098310185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45953.48098310185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45953.48098310185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45953.48098310185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45953.48098310185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45953.48098310185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45953.48098310185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45953.48098310185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45953.48098310185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45953.48098310185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45953.48098310185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45953.48098310185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45953.48098310185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45953.48098310185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45953.48098310185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45953.48098310185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45953.48098310185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45953.48098310185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45953.48098310185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45953.48098310185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45953.48098310185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45953.48098310185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45953.48098310185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45953.48098310185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45953.48098310185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45953.48098310185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45953.48098310185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45953.48098310185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45953.48098310185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45953.48098310185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45953.48098310185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45953.48098310185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45953.48098310185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45953.48098310185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45953.48098310185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45953.48098310185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45953.48098310185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45953.48098310185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45953.48098310185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45953.48098310185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45953.48098310185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45953.48098310185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45953.48098310185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45953.48098310185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45953.48098310185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45953.48098310185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45953.48098310185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45953.48098310185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45953.48098310185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45953.48098310185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45953.48098310185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45953.48098310185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45953.48098310185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45953.48098310185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45953.48098310185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45953.48098310185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45953.48098310185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45953.48098310185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45953.48098310185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45953.48098310185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45953.48098310185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45953.48098310185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45953.48098310185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45953.48098310185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45953.48098310185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45953.48098310185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45953.48098310185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45953.48098310185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45953.48098310185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45953.48098310185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45953.48098310185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45953.48098310185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45953.48098310185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45953.48098310185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45953.48098310185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45953.48098310185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45953.48098310185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45953.48098310185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45953.48098310185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45953.48098310185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45953.48098310185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45953.48098310185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45953.48098310185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45953.48098310185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45953.48098310185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45953.48098310185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45953.48098310185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45953.48098310185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45953.48098310185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45953.48098310185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45953.48098310185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45953.48098310185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45953.48098310185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45953.48098310185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45953.48098310185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45953.48098310185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45953.48098310185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45953.48098310185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45953.48098310185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45953.48098310185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45953.48098310185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45953.48098310185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45953.48098310185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45953.48098310185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45953.48098310185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45953.48098310185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45953.48098310185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45953.48098310185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45953.48098310185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45953.48098310185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45953.48098310185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45953.48098310185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45953.48098310185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45953.48098310185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45953.48098310185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45953.48098310185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45953.48098310185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45953.48098310185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45953.48098310185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45953.48098310185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45953.48098310185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45953.48098310185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45953.48098310185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45953.48098310185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45953.48098310185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45953.48098310185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45953.48098310185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45953.48098310185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45953.48098310185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45953.48098310185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45953.48098310185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45953.48098310185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45953.48098310185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45953.48098310185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45953.48098310185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45953.48098310185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45953.48098310185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45953.48098310185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45953.48098310185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45953.48098310185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45953.48098310185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45953.48098310185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45953.48098310185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45953.48098310185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45953.48098310185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45953.48098310185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45953.48098310185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45953.48098310185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45953.48098310185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45953.48098310185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45953.48098310185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45953.48098310185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45953.48098310185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45953.48098310185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45953.48098310185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45953.48098310185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45953.48098310185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45953.48098310185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45953.48098310185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45953.48098310185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45953.48098310185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45953.48098310185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45953.48098310185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45953.48098310185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45953.48098310185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45953.48098310185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45953.48098310185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45953.48098310185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45953.48098310185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45953.48098310185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45953.48098310185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45953.48098310185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45953.48098310185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45953.48098310185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45953.48098310185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45953.48098310185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45953.48098310185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45953.48098310185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45953.48098310185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45953.48098310185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45953.48098310185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45953.48098310185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45953.48098310185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45953.48098310185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45953.48098310185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45953.48098310185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45953.48098310185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45953.48098310185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45953.48098310185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45953.48098310185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45953.48098310185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45953.48098310185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45953.48098310185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45953.48098310185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45953.48098310185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45953.48098310185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45953.48098310185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45953.48098310185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45953.48098310185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45953.48098310185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45953.48098310185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45953.48098310185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45953.48098310185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45953.48098310185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45953.48098310185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45953.48098310185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45953.48098310185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45953.48098310185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45953.48098310185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45953.48098310185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45953.48098310185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45953.48098310185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45953.48098310185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45953.48098310185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45953.48098310185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45953.48098310185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45953.48098310185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45953.48098310185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45953.48098310185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45953.48098310185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45953.48098310185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45953.48098310185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45953.48098310185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45953.48098310185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45953.48098310185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45953.48098310185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45953.48098310185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45953.48098310185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45953.48098310185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45953.48098310185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45953.48098310185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45953.48098310185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45953.48098310185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45953.48098310185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45953.48098310185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45953.48098310185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45953.48098310185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45953.48098310185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45953.48098310185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45953.48098310185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45953.48098310185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45953.48098310185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45953.48098310185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45953.48098310185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45953.48098310185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45953.48098310185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45953.48098310185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45953.48098310185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45953.48098310185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45953.48098310185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45953.48098310185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45953.48098310185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45953.48098310185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45953.48098310185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45953.48098310185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45953.48098310185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45953.48098310185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45953.48098310185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45953.48098310185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45953.48098310185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45953.48098310185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45953.48098310185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45953.48098310185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45953.48098310185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45953.48098310185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45953.48098310185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45953.48098310185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45953.48098310185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45953.48098310185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45953.48098310185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45953.48098310185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45953.48098310185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45953.48098310185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45953.48098310185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45953.48098310185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45953.48098310185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45953.48098310185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45953.48098310185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45953.48098310185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45953.48098310185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45953.48098310185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45953.48098310185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45953.48098310185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45953.48098310185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45953.48098310185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45953.48098310185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45953.48098310185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45953.48098310185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45953.48098310185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45953.48098310185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45953.48098310185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45953.48098310185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45953.48098310185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45953.48098310185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45953.48098310185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45953.48098310185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45953.48098310185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45953.48098310185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45953.48098310185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45953.48098310185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45953.48098310185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45953.48098310185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45953.48098310185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45953.48098310185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45953.48098310185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45953.48098310185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45953.48098310185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45953.48098310185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45953.48098310185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45953.48098310185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45953.48098310185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45953.48098310185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45953.48098310185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45953.48098310185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45953.48098310185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45953.48098310185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45953.48098310185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45953.48098310185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45953.48098310185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45953.48098310185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45953.48098310185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45953.48098310185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45953.48098310185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45953.48098310185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45953.48098310185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45953.48098310185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45953.48098310185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45953.48098310185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45953.48098310185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45953.48098310185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45953.48098310185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45953.48098310185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45953.48098310185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45953.48098310185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45953.48098310185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45953.48098310185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45953.48098310185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45953.48098310185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45953.48098310185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45953.48098310185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45953.48098310185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45953.48098310185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45953.48098310185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45953.48098310185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45953.48098310185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45953.48098310185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45953.48098310185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45953.48098310185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45953.48098310185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45953.48098310185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45953.48098310185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45953.48098310185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45953.48098310185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45953.48098310185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45953.48098310185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45953.48098310185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45953.48098310185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45953.48098310185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45953.48098310185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45953.48098310185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45953.48098310185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45953.48098310185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45953.48098310185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45953.48098310185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45953.48098310185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45953.48098310185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45953.48098310185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45953.48098310185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45953.48098310185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45953.48098310185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45953.48098310185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45953.48098310185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45953.48098310185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45953.48098310185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45953.48098310185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45953.48098310185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45953.48098310185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45953.48098310185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45953.48098310185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45953.48098310185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45953.48098310185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45953.48098310185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45953.48098310185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45953.48098310185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45953.48098310185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45953.48098310185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45953.48098310185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45953.48098310185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45953.48098310185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45953.48098310185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45953.48098310185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45953.48098310185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45953.48098310185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45953.48098310185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45953.48098310185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45953.48098310185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45953.48098310185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45953.48098310185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45953.48098310185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45953.48098310185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45953.48098310185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45953.48098310185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45953.48098310185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45953.48098310185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45953.48098310185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45953.48098310185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45953.48098310185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45953.48098310185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45953.48098310185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45953.48098310185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45953.48098310185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45953.48098310185</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45953.48098310185</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45953.48098310185</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45953.48098310185</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2" ht="15"/>
    <row r="1323"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
        <v>5398</v>
      </c>
      <c r="C2" s="107">
        <v>1</v>
      </c>
      <c r="D2" s="105" t="s">
        <v>39100</v>
      </c>
      <c r="E2" s="108" t="s">
        <v>38998</v>
      </c>
      <c r="F2" s="109">
        <v>45953.401666666665</v>
      </c>
      <c r="G2" s="78">
        <f ca="1">IFERROR(NOW()-F2,"-")</f>
        <v>7.9316435185319278E-2</v>
      </c>
      <c r="H2" s="109">
        <v>45953.395648148151</v>
      </c>
      <c r="I2" s="105" t="s">
        <v>38214</v>
      </c>
      <c r="J2" s="104" t="str">
        <f>IFERROR(VLOOKUP(D2,DB!A:G,7,0),"")</f>
        <v/>
      </c>
      <c r="K2" s="110" t="s">
        <v>39101</v>
      </c>
      <c r="L2" s="111" t="s">
        <v>8145</v>
      </c>
    </row>
    <row r="3" spans="1:16383" ht="31.5" customHeight="1">
      <c r="A3" s="106" t="s">
        <v>39102</v>
      </c>
      <c r="B3" s="105" t="str">
        <f>IFERROR(VLOOKUP(D3,DB!A:K,11,0),"")</f>
        <v>R6</v>
      </c>
      <c r="C3" s="107">
        <v>1</v>
      </c>
      <c r="D3" s="105" t="s">
        <v>33644</v>
      </c>
      <c r="E3" s="108" t="s">
        <v>38998</v>
      </c>
      <c r="F3" s="109">
        <v>45953.438819444447</v>
      </c>
      <c r="G3" s="78">
        <f ca="1">IFERROR(NOW()-F3,"-")</f>
        <v>4.216365740285255E-2</v>
      </c>
      <c r="H3" s="109">
        <v>45953.433067129627</v>
      </c>
      <c r="I3" s="105" t="str">
        <f>IFERROR(VLOOKUP(D3,DB!A:F,6,0),"")</f>
        <v>SCECO</v>
      </c>
      <c r="J3" s="104" t="str">
        <f>IFERROR(VLOOKUP(D3,DB!A:G,7,0),"")</f>
        <v>Vandalized</v>
      </c>
      <c r="K3" s="110" t="s">
        <v>39103</v>
      </c>
      <c r="L3" s="111" t="str">
        <f>IFERROR(VLOOKUP(D3,DB!A:I,9,0),"")</f>
        <v>Latis</v>
      </c>
    </row>
    <row r="4" spans="1:16383" ht="31.5" customHeight="1">
      <c r="A4" s="106"/>
      <c r="B4" s="105" t="str">
        <f>IFERROR(VLOOKUP(D4,DB!A:K,11,0),"")</f>
        <v/>
      </c>
      <c r="C4" s="107"/>
      <c r="D4" s="105"/>
      <c r="E4" s="108"/>
      <c r="F4" s="109"/>
      <c r="G4" s="78">
        <f ca="1">IFERROR(NOW()-F4,"-")</f>
        <v>45953.48098310185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45953.48098310185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45953.48098310185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45953.48098310185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45953.48098310185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45953.48098310185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45953.48098310185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45953.48098310185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45953.48098310185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45953.48098310185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45953.48098310185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45953.48098310185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45953.48098310185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45953.48098310185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45953.48098310185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45953.48098310185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45953.48098310185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45953.48098310185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45953.48098310185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45953.48098310185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45953.48098310185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45953.48098310185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45953.48098310185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45953.48098310185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45953.48098310185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45953.48098310185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45953.48098310185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45953.48098310185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45953.48098310185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45953.48098310185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45953.48098310185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45953.48098310185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45953.48098310185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45953.48098310185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45953.48098310185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45953.48098310185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45953.48098310185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45953.48098310185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45953.48098310185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45953.48098310185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45953.48098310185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45953.48098310185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45953.48098310185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45953.48098310185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45953.48098310185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45953.48098310185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45953.48098310185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45953.48098310185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45953.48098310185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45953.48098310185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45953.48098310185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45953.48098310185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45953.48098310185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45953.48098310185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45953.48098310185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45953.48098310185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45953.48098310185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45953.48098310185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45953.48098310185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45953.48098310185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45953.48098310185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45953.48098310185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45953.48098310185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45953.48098310185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45953.48098310185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45953.48098310185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45953.48098310185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45953.48098310185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45953.48098310185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45953.48098310185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45953.48098310185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45953.48098310185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45953.48098310185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45953.48098310185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45953.48098310185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45953.48098310185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45953.48098310185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45953.48098310185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45953.48098310185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45953.48098310185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45953.48098310185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45953.48098310185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45953.48098310185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45953.48098310185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45953.48098310185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45953.48098310185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45953.48098310185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45953.48098310185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45953.48098310185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45953.48098310185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45953.48098310185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45953.48098310185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45953.48098310185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45953.48098310185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45953.48098310185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45953.48098310185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45953.48098310185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45953.48098310185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45953.48098310185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45953.48098310185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45953.48098310185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45953.48098310185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45953.48098310185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45953.48098310185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45953.48098310185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45953.48098310185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45953.48098310185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45953.48098310185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45953.48098310185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45953.48098310185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45953.48098310185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45953.48098310185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45953.48098310185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45953.48098310185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45953.48098310185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45953.48098310185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45953.48098310185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45953.48098310185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45953.48098310185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45953.48098310185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45953.48098310185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45953.48098310185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45953.48098310185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45953.48098310185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45953.48098310185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45953.48098310185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45953.48098310185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45953.48098310185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45953.48098310185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45953.48098310185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45953.48098310185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45953.48098310185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45953.48098310185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45953.48098310185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45953.48098310185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45953.48098310185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45953.48098310185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45953.48098310185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45953.48098310185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45953.48098310185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45953.48098310185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45953.48098310185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45953.48098310185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45953.48098310185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45953.48098310185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45953.48098310185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45953.48098310185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45953.48098310185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45953.48098310185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45953.48098310185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45953.48098310185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45953.48098310185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45953.48098310185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45953.48098310185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45953.48098310185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45953.48098310185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45953.48098310185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45953.48098310185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45953.48098310185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45953.48098310185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45953.48098310185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45953.48098310185</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2025-10-23T08:34:38Z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