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01" documentId="13_ncr:1_{F6CB121F-512D-4AA6-A0C1-0FB36C537598}" xr6:coauthVersionLast="47" xr6:coauthVersionMax="47" xr10:uidLastSave="{89485B77-809D-4DE9-BEE5-8D6093A6D4A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L113" i="5"/>
  <c r="J113" i="5"/>
  <c r="I113" i="5"/>
  <c r="G113" i="5"/>
  <c r="B113"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5" i="5"/>
  <c r="L6" i="5"/>
  <c r="L7" i="5"/>
  <c r="L8" i="5"/>
  <c r="L9" i="5"/>
  <c r="L10" i="5"/>
  <c r="L11" i="5"/>
  <c r="L12" i="5"/>
  <c r="L13" i="5"/>
  <c r="L14" i="5"/>
  <c r="L15" i="5"/>
  <c r="L16" i="5"/>
  <c r="L17" i="5"/>
  <c r="L18" i="5"/>
  <c r="L19" i="5"/>
  <c r="L20" i="5"/>
  <c r="L21" i="5"/>
  <c r="L22" i="5"/>
  <c r="L23" i="5"/>
  <c r="L24" i="5"/>
  <c r="L25" i="5"/>
  <c r="J5" i="5"/>
  <c r="J6" i="5"/>
  <c r="J7" i="5"/>
  <c r="J8" i="5"/>
  <c r="J9" i="5"/>
  <c r="J10" i="5"/>
  <c r="J11" i="5"/>
  <c r="J12" i="5"/>
  <c r="J13" i="5"/>
  <c r="J14" i="5"/>
  <c r="J15" i="5"/>
  <c r="J16" i="5"/>
  <c r="J17" i="5"/>
  <c r="J18" i="5"/>
  <c r="J19" i="5"/>
  <c r="J20" i="5"/>
  <c r="J21" i="5"/>
  <c r="J22" i="5"/>
  <c r="J23" i="5"/>
  <c r="J24" i="5"/>
  <c r="J25" i="5"/>
  <c r="I5" i="5"/>
  <c r="I6" i="5"/>
  <c r="I7" i="5"/>
  <c r="I8" i="5"/>
  <c r="I9" i="5"/>
  <c r="I10" i="5"/>
  <c r="I11" i="5"/>
  <c r="I12" i="5"/>
  <c r="I13" i="5"/>
  <c r="I14" i="5"/>
  <c r="I15" i="5"/>
  <c r="I16" i="5"/>
  <c r="I17" i="5"/>
  <c r="I18" i="5"/>
  <c r="I19" i="5"/>
  <c r="I20" i="5"/>
  <c r="I21" i="5"/>
  <c r="I22" i="5"/>
  <c r="I23" i="5"/>
  <c r="I24" i="5"/>
  <c r="I25" i="5"/>
  <c r="G5" i="5"/>
  <c r="G6" i="5"/>
  <c r="G7" i="5"/>
  <c r="G8" i="5"/>
  <c r="G9" i="5"/>
  <c r="G10" i="5"/>
  <c r="G11" i="5"/>
  <c r="G12" i="5"/>
  <c r="G13" i="5"/>
  <c r="G14" i="5"/>
  <c r="G15" i="5"/>
  <c r="G16" i="5"/>
  <c r="G17" i="5"/>
  <c r="G18" i="5"/>
  <c r="G19" i="5"/>
  <c r="G20" i="5"/>
  <c r="G21" i="5"/>
  <c r="G22" i="5"/>
  <c r="G23" i="5"/>
  <c r="G24" i="5"/>
  <c r="G25" i="5"/>
  <c r="B5" i="5"/>
  <c r="B6" i="5"/>
  <c r="B7" i="5"/>
  <c r="B8" i="5"/>
  <c r="B9" i="5"/>
  <c r="B10" i="5"/>
  <c r="B11" i="5"/>
  <c r="B12" i="5"/>
  <c r="B13" i="5"/>
  <c r="B14" i="5"/>
  <c r="B15" i="5"/>
  <c r="B16" i="5"/>
  <c r="B17" i="5"/>
  <c r="B18" i="5"/>
  <c r="B19" i="5"/>
  <c r="B20" i="5"/>
  <c r="B21" i="5"/>
  <c r="B22" i="5"/>
  <c r="B23" i="5"/>
  <c r="B24" i="5"/>
  <c r="B25"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<sst xmlns="http://schemas.openxmlformats.org/spreadsheetml/2006/main" count="178651" uniqueCount="39087">
  <si>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</si>
  <si>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</si>
  <si>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</si>
  <si>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</si>
  <si>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</si>
  <si>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</si>
  <si>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</si>
  <si>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</si>
  <si>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</si>
  <si>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</si>
  <si>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</si>
  <si>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</si>
  <si>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</si>
  <si>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</si>
  <si>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</si>
  <si>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</si>
  <si>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</si>
  <si>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</si>
  <si>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</si>
  <si>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</si>
  <si>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</si>
  <si>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</si>
  <si>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</si>
  <si>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</si>
  <si>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</si>
  <si>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</si>
  <si>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</si>
  <si>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</si>
  <si>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</si>
  <si>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</si>
  <si>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</si>
  <si>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</si>
  <si>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</si>
  <si>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</si>
  <si>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</si>
  <si>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</si>
  <si>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</si>
  <si>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</si>
  <si>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</si>
  <si>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</si>
  <si>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</si>
  <si>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</si>
  <si>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</si>
  <si>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</si>
  <si>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</si>
  <si>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</si>
  <si>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</si>
  <si>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</si>
  <si>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</si>
  <si>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</si>
  <si>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</si>
  <si>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</si>
  <si>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</si>
  <si>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</si>
  <si>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</si>
  <si>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</si>
  <si>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</si>
  <si>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</si>
  <si>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</si>
  <si>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</si>
  <si>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</si>
  <si>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</si>
  <si>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</si>
  <si>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</si>
  <si>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</si>
  <si>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</si>
  <si>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</si>
  <si>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</si>
  <si>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</si>
  <si>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</si>
  <si>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</si>
  <si>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</si>
  <si>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</si>
  <si>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</si>
  <si>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</si>
  <si>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</si>
  <si>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</si>
  <si>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</si>
  <si>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</si>
  <si>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</si>
  <si>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</si>
  <si>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</si>
  <si>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</si>
  <si>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</si>
  <si>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</si>
  <si>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</si>
  <si>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</si>
  <si>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</si>
  <si>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</si>
  <si>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</si>
  <si>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</si>
  <si>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</si>
  <si>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</si>
  <si>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</si>
  <si>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</si>
  <si>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</si>
  <si>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</si>
  <si>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</si>
  <si>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</si>
  <si>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</si>
  <si>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</si>
  <si>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</si>
  <si>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</si>
  <si>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</si>
  <si>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</si>
  <si>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</si>
  <si>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</si>
  <si>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</si>
  <si>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</si>
  <si>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</si>
  <si>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</si>
  <si>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</si>
  <si>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</si>
  <si>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</si>
  <si>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</si>
  <si>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</si>
  <si>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</si>
  <si>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</si>
  <si>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</si>
  <si>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</si>
  <si>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</si>
  <si>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</si>
  <si>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</si>
  <si>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</si>
  <si>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</si>
  <si>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</si>
  <si>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</si>
  <si>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</si>
  <si>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</si>
  <si>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</si>
  <si>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</si>
  <si>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</si>
  <si>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</si>
  <si>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</si>
  <si>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</si>
  <si>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</si>
  <si>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</si>
  <si>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</si>
  <si>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</si>
  <si>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</si>
  <si>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</si>
  <si>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</si>
  <si>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</si>
  <si>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</si>
  <si>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</si>
  <si>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</si>
  <si>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</si>
  <si>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</si>
  <si>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</si>
  <si>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</si>
  <si>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</si>
  <si>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</si>
  <si>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</si>
  <si>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</si>
  <si>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</si>
  <si>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</si>
  <si>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</si>
  <si>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</si>
  <si>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</si>
  <si>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</si>
  <si>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</si>
  <si>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</si>
  <si>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</si>
  <si>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</si>
  <si>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</si>
  <si>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</si>
  <si>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</si>
  <si>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</si>
  <si>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</si>
  <si>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</si>
  <si>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</si>
  <si>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</si>
  <si>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</si>
  <si>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</si>
  <si>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</si>
  <si>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</si>
  <si>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</si>
  <si>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</si>
  <si>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</si>
  <si>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</si>
  <si>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</si>
  <si>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</si>
  <si>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</si>
  <si>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</si>
  <si>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</si>
  <si>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</si>
  <si>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</si>
  <si>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</si>
  <si>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</si>
  <si>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</si>
  <si>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</si>
  <si>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</si>
  <si>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</si>
  <si>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</si>
  <si>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</si>
  <si>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</si>
  <si>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</si>
  <si>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</si>
  <si>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</si>
  <si>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</si>
  <si>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</si>
  <si>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</si>
  <si>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</si>
  <si>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</si>
  <si>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</si>
  <si>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</si>
  <si>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</si>
  <si>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</si>
  <si>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</si>
  <si>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</si>
  <si>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</si>
  <si>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</si>
  <si>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</si>
  <si>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</si>
  <si>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</si>
  <si>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</si>
  <si>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</si>
  <si>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</si>
  <si>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</si>
  <si>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</si>
  <si>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</si>
  <si>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</si>
  <si>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</si>
  <si>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</si>
  <si>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</si>
  <si>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</si>
  <si>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</si>
  <si>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</si>
  <si>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</si>
  <si>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</si>
  <si>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</si>
  <si>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</si>
  <si>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</si>
  <si>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</si>
  <si>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</si>
  <si>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</si>
  <si>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</si>
  <si>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</si>
  <si>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</si>
  <si>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</si>
  <si>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</si>
  <si>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</si>
  <si>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</si>
  <si>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</si>
  <si>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</si>
  <si>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</si>
  <si>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</si>
  <si>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</si>
  <si>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</si>
  <si>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</si>
  <si>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</si>
  <si>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</si>
  <si>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</si>
  <si>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</si>
  <si>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</si>
  <si>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</si>
  <si>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</si>
  <si>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</si>
  <si>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</si>
  <si>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</si>
  <si>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</si>
  <si>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</si>
  <si>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</si>
  <si>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</si>
  <si>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</si>
  <si>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</si>
  <si>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</si>
  <si>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</si>
  <si>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</si>
  <si>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</si>
  <si>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</si>
  <si>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</si>
  <si>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</si>
  <si>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</si>
  <si>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</si>
  <si>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</si>
  <si>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</si>
  <si>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</si>
  <si>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</si>
  <si>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</si>
  <si>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</si>
  <si>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</si>
  <si>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</si>
  <si>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</si>
  <si>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</si>
  <si>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</si>
  <si>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</si>
  <si>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</si>
  <si>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</si>
  <si>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</si>
  <si>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</si>
  <si>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</si>
  <si>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</si>
  <si>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</si>
  <si>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</si>
  <si>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</si>
  <si>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</si>
  <si>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</si>
  <si>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</si>
  <si>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</si>
  <si>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</si>
  <si>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</si>
  <si>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</si>
  <si>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</si>
  <si>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</si>
  <si>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</si>
  <si>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</si>
  <si>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</si>
  <si>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</si>
  <si>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</si>
  <si>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</si>
  <si>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</si>
  <si>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</si>
  <si>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</si>
  <si>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</si>
  <si>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</si>
  <si>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</si>
  <si>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</si>
  <si>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</si>
  <si>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</si>
  <si>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</si>
  <si>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</si>
  <si>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</si>
  <si>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</si>
  <si>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</si>
  <si>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</si>
  <si>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</si>
  <si>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</si>
  <si>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</si>
  <si>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</si>
  <si>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</si>
  <si>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</si>
  <si>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</si>
  <si>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</si>
  <si>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</si>
  <si>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</si>
  <si>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</si>
  <si>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</si>
  <si>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</si>
  <si>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</si>
  <si>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</si>
  <si>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</si>
  <si>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</si>
  <si>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</si>
  <si>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</si>
  <si>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</si>
  <si>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</si>
  <si>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</si>
  <si>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</si>
  <si>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</si>
  <si>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</si>
  <si>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</si>
  <si>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</si>
  <si>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</si>
  <si>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</si>
  <si>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</si>
  <si>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</si>
  <si>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</si>
  <si>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</si>
  <si>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</si>
  <si>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</si>
  <si>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</si>
  <si>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</si>
  <si>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</si>
  <si>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</si>
  <si>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</si>
  <si>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</si>
  <si>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</si>
  <si>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</si>
  <si>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</si>
  <si>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</si>
  <si>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</si>
  <si>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</si>
  <si>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</si>
  <si>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</si>
  <si>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</si>
  <si>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</si>
  <si>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</si>
  <si>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</si>
  <si>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</si>
  <si>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</si>
  <si>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</si>
  <si>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</si>
  <si>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</si>
  <si>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</si>
  <si>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</si>
  <si>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</si>
  <si>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</si>
  <si>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</si>
  <si>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</si>
  <si>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</si>
  <si>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</si>
  <si>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</si>
  <si>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</si>
  <si>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</si>
  <si>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</si>
  <si>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</si>
  <si>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</si>
  <si>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</si>
  <si>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</si>
  <si>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</si>
  <si>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</si>
  <si>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</si>
  <si>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</si>
  <si>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</si>
  <si>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</si>
  <si>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</si>
  <si>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</si>
  <si>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</si>
  <si>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</si>
  <si>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</si>
  <si>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</si>
  <si>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</si>
  <si>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</si>
  <si>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</si>
  <si>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</si>
  <si>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</si>
  <si>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</si>
  <si>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</si>
  <si>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</si>
  <si>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</si>
  <si>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</si>
  <si>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</si>
  <si>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</si>
  <si>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</si>
  <si>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</si>
  <si>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</si>
  <si>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</si>
  <si>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</si>
  <si>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</si>
  <si>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</si>
  <si>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</si>
  <si>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</si>
  <si>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</si>
  <si>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</si>
  <si>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</si>
  <si>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</si>
  <si>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</si>
  <si>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</si>
  <si>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</si>
  <si>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</si>
  <si>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</si>
  <si>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</si>
  <si>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</si>
  <si>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</si>
  <si>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</si>
  <si>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</si>
  <si>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</si>
  <si>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</si>
  <si>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</si>
  <si>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</si>
  <si>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</si>
  <si>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</si>
  <si>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</si>
  <si>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</si>
  <si>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</si>
  <si>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</si>
  <si>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</si>
  <si>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</si>
  <si>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</si>
  <si>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</si>
  <si>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</si>
  <si>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</si>
  <si>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</si>
  <si>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</si>
  <si>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</si>
  <si>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</si>
  <si>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</si>
  <si>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</si>
  <si>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</si>
  <si>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</si>
  <si>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</si>
  <si>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</si>
  <si>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</si>
  <si>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</si>
  <si>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</si>
  <si>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</si>
  <si>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</si>
  <si>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</si>
  <si>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</si>
  <si>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</si>
  <si>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</si>
  <si>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</si>
  <si>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</si>
  <si>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</si>
  <si>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</si>
  <si>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</si>
  <si>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</si>
  <si>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</si>
  <si>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</si>
  <si>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</si>
  <si>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</si>
  <si>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</si>
  <si>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</si>
  <si>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</si>
  <si>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</si>
  <si>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</si>
  <si>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</si>
  <si>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</si>
  <si>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</si>
  <si>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</si>
  <si>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</si>
  <si>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</si>
  <si>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</si>
  <si>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</si>
  <si>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</si>
  <si>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</si>
  <si>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</si>
  <si>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</si>
  <si>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</si>
  <si>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</si>
  <si>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</si>
  <si>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</si>
  <si>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</si>
  <si>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</si>
  <si>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</si>
  <si>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</si>
  <si>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</si>
  <si>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</si>
  <si>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</si>
  <si>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</si>
  <si>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</si>
  <si>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</si>
  <si>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</si>
  <si>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</si>
  <si>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</si>
  <si>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</si>
  <si>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</si>
  <si>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</si>
  <si>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</si>
  <si>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</si>
  <si>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</si>
  <si>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</si>
  <si>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</si>
  <si>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</si>
  <si>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</si>
  <si>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</si>
  <si>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</si>
  <si>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</si>
  <si>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</si>
  <si>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</si>
  <si>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</si>
  <si>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</si>
  <si>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</si>
  <si>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</si>
  <si>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</si>
  <si>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</si>
  <si>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</si>
  <si>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</si>
  <si>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</si>
  <si>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</si>
  <si>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</si>
  <si>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</si>
  <si>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</si>
  <si>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</si>
  <si>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</si>
  <si>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</si>
  <si>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</si>
  <si>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</si>
  <si>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</si>
  <si>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</si>
  <si>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</si>
  <si>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</si>
  <si>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</si>
  <si>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</si>
  <si>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</si>
  <si>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</si>
  <si>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</si>
  <si>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</si>
  <si>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</si>
  <si>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</si>
  <si>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</si>
  <si>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</si>
  <si>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</si>
  <si>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</si>
  <si>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</si>
  <si>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</si>
  <si>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</si>
  <si>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</si>
  <si>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</si>
  <si>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</si>
  <si>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</si>
  <si>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</si>
  <si>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</si>
  <si>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</si>
  <si>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</si>
  <si>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</si>
  <si>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</si>
  <si>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</si>
  <si>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</si>
  <si>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</si>
  <si>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</si>
  <si>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</si>
  <si>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</si>
  <si>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</si>
  <si>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</si>
  <si>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</si>
  <si>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</si>
  <si>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</si>
  <si>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</si>
  <si>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</si>
  <si>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</si>
  <si>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</si>
  <si>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</si>
  <si>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</si>
  <si>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</si>
  <si>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</si>
  <si>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</si>
  <si>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</si>
  <si>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</si>
  <si>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</si>
  <si>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</si>
  <si>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</si>
  <si>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</si>
  <si>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</si>
  <si>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</si>
  <si>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</si>
  <si>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</si>
  <si>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</si>
  <si>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</si>
  <si>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</si>
  <si>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</si>
  <si>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</si>
  <si>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</si>
  <si>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</si>
  <si>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</si>
  <si>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</si>
  <si>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</si>
  <si>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</si>
  <si>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</si>
  <si>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</si>
  <si>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</si>
  <si>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</si>
  <si>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</si>
  <si>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</si>
  <si>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</si>
  <si>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</si>
  <si>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</si>
  <si>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</si>
  <si>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</si>
  <si>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</si>
  <si>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</si>
  <si>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</si>
  <si>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</si>
  <si>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</si>
  <si>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</si>
  <si>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</si>
  <si>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</si>
  <si>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</si>
  <si>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</si>
  <si>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</si>
  <si>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</si>
  <si>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</si>
  <si>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</si>
  <si>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</si>
  <si>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</si>
  <si>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</si>
  <si>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</si>
  <si>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</si>
  <si>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</si>
  <si>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</si>
  <si>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</si>
  <si>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</si>
  <si>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</si>
  <si>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</si>
  <si>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</si>
  <si>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</si>
  <si>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</si>
  <si>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</si>
  <si>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</si>
  <si>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</si>
  <si>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</si>
  <si>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</si>
  <si>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</si>
  <si>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</si>
  <si>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</si>
  <si>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</si>
  <si>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</si>
  <si>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</si>
  <si>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</si>
  <si>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</si>
  <si>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</si>
  <si>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</si>
  <si>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</si>
  <si>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</si>
  <si>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</si>
  <si>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</si>
  <si>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</si>
  <si>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</si>
  <si>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</si>
  <si>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</si>
  <si>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</si>
  <si>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</si>
  <si>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</si>
  <si>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</si>
  <si>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</si>
  <si>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</si>
  <si>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</si>
  <si>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</si>
  <si>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</si>
  <si>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</si>
  <si>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</si>
  <si>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</si>
  <si>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</si>
  <si>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</si>
  <si>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</si>
  <si>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</si>
  <si>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</si>
  <si>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</si>
  <si>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</si>
  <si>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</si>
  <si>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</si>
  <si>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</si>
  <si>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</si>
  <si>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</si>
  <si>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</si>
  <si>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</si>
  <si>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</si>
  <si>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</si>
  <si>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</si>
  <si>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</si>
  <si>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</si>
  <si>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</si>
  <si>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</si>
  <si>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</si>
  <si>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</si>
  <si>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</si>
  <si>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</si>
  <si>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</si>
  <si>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</si>
  <si>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</si>
  <si>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</si>
  <si>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</si>
  <si>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</si>
  <si>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</si>
  <si>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</si>
  <si>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</si>
  <si>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</si>
  <si>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</si>
  <si>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</si>
  <si>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</si>
  <si>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</si>
  <si>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</si>
  <si>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</si>
  <si>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</si>
  <si>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</si>
  <si>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</si>
  <si>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</si>
  <si>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</si>
  <si>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</si>
  <si>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</si>
  <si>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</si>
  <si>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</si>
  <si>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</si>
  <si>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</si>
  <si>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</si>
  <si>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</si>
  <si>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</si>
  <si>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</si>
  <si>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</si>
  <si>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</si>
  <si>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</si>
  <si>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</si>
  <si>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</si>
  <si>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</si>
  <si>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</si>
  <si>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</si>
  <si>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</si>
  <si>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</si>
  <si>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</si>
  <si>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</si>
  <si>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</si>
  <si>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</si>
  <si>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</si>
  <si>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</si>
  <si>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</si>
  <si>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</si>
  <si>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</si>
  <si>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</si>
  <si>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</si>
  <si>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</si>
  <si>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</si>
  <si>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</si>
  <si>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</si>
  <si>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</si>
  <si>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</si>
  <si>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</si>
  <si>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</si>
  <si>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</si>
  <si>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</si>
  <si>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</si>
  <si>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</si>
  <si>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</si>
  <si>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</si>
  <si>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</si>
  <si>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</si>
  <si>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</si>
  <si>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</si>
  <si>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</si>
  <si>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</si>
  <si>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</si>
  <si>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</si>
  <si>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</si>
  <si>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</si>
  <si>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</si>
  <si>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</si>
  <si>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</si>
  <si>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</si>
  <si>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</si>
  <si>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</si>
  <si>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</si>
  <si>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</si>
  <si>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</si>
  <si>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</si>
  <si>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</si>
  <si>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</si>
  <si>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</si>
  <si>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</si>
  <si>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</si>
  <si>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</si>
  <si>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</si>
  <si>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</si>
  <si>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</si>
  <si>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</si>
  <si>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</si>
  <si>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</si>
  <si>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</si>
  <si>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</si>
  <si>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</si>
  <si>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</si>
  <si>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</si>
  <si>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</si>
  <si>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</si>
  <si>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</si>
  <si>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</si>
  <si>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</si>
  <si>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</si>
  <si>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</si>
  <si>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</si>
  <si>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</si>
  <si>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</si>
  <si>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</si>
  <si>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</si>
  <si>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</si>
  <si>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</si>
  <si>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</si>
  <si>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</si>
  <si>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</si>
  <si>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</si>
  <si>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</si>
  <si>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</si>
  <si>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</si>
  <si>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</si>
  <si>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</si>
  <si>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</si>
  <si>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</si>
  <si>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</si>
  <si>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</si>
  <si>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</si>
  <si>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</si>
  <si>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</si>
  <si>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</si>
  <si>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</si>
  <si>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</si>
  <si>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</si>
  <si>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</si>
  <si>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</si>
  <si>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</si>
  <si>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</si>
  <si>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</si>
  <si>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</si>
  <si>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</si>
  <si>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</si>
  <si>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</si>
  <si>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</si>
  <si>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</si>
  <si>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</si>
  <si>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</si>
  <si>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</si>
  <si>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</si>
  <si>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</si>
  <si>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</si>
  <si>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</si>
  <si>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</si>
  <si>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</si>
  <si>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</si>
  <si>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</si>
  <si>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</si>
  <si>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</si>
  <si>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</si>
  <si>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</si>
  <si>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</si>
  <si>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</si>
  <si>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</si>
  <si>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</si>
  <si>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</si>
  <si>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</si>
  <si>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</si>
  <si>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</si>
  <si>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</si>
  <si>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</si>
  <si>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</si>
  <si>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</si>
  <si>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</si>
  <si>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</si>
  <si>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</si>
  <si>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</si>
  <si>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</si>
  <si>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</si>
  <si>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</si>
  <si>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</si>
  <si>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</si>
  <si>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</si>
  <si>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</si>
  <si>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</si>
  <si>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</si>
  <si>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</si>
  <si>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</si>
  <si>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</si>
  <si>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</si>
  <si>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</si>
  <si>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</si>
  <si>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</si>
  <si>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</si>
  <si>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</si>
  <si>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</si>
  <si>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</si>
  <si>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</si>
  <si>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</si>
  <si>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</si>
  <si>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</si>
  <si>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</si>
  <si>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</si>
  <si>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</si>
  <si>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</si>
  <si>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</si>
  <si>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</si>
  <si>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</si>
  <si>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</si>
  <si>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</si>
  <si>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</si>
  <si>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</si>
  <si>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</si>
  <si>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</si>
  <si>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</si>
  <si>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</si>
  <si>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</si>
  <si>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</si>
  <si>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</si>
  <si>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</si>
  <si>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</si>
  <si>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</si>
  <si>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</si>
  <si>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</si>
  <si>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</si>
  <si>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</si>
  <si>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</si>
  <si>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</si>
  <si>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</si>
  <si>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</si>
  <si>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</si>
  <si>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</si>
  <si>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</si>
  <si>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</si>
  <si>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</si>
  <si>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</si>
  <si>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</si>
  <si>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</si>
  <si>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</si>
  <si>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</si>
  <si>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</si>
  <si>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</si>
  <si>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</si>
  <si>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</si>
  <si>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</si>
  <si>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</si>
  <si>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</si>
  <si>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</si>
  <si>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</si>
  <si>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</si>
  <si>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</si>
  <si>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</si>
  <si>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</si>
  <si>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</si>
  <si>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</si>
  <si>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</si>
  <si>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</si>
  <si>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</si>
  <si>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</si>
  <si>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</si>
  <si>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</si>
  <si>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</si>
  <si>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</si>
  <si>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</si>
  <si>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</si>
  <si>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</si>
  <si>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</si>
  <si>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</si>
  <si>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</si>
  <si>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</si>
  <si>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</si>
  <si>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</si>
  <si>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</si>
  <si>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</si>
  <si>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</si>
  <si>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</si>
  <si>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</si>
  <si>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</si>
  <si>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</si>
  <si>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</si>
  <si>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</si>
  <si>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</si>
  <si>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</si>
  <si>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</si>
  <si>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</si>
  <si>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</si>
  <si>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</si>
  <si>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</si>
  <si>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</si>
  <si>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</si>
  <si>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</si>
  <si>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</si>
  <si>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</si>
  <si>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</si>
  <si>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</si>
  <si>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</si>
  <si>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</si>
  <si>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</si>
  <si>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</si>
  <si>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</si>
  <si>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</si>
  <si>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</si>
  <si>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</si>
  <si>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</si>
  <si>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</si>
  <si>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</si>
  <si>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</si>
  <si>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</si>
  <si>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</si>
  <si>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</si>
  <si>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</si>
  <si>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</si>
  <si>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</si>
  <si>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</si>
  <si>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</si>
  <si>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</si>
  <si>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</si>
  <si>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</si>
  <si>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</si>
  <si>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</si>
  <si>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</si>
  <si>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</si>
  <si>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</si>
  <si>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</si>
  <si>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</si>
  <si>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</si>
  <si>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</si>
  <si>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</si>
  <si>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</si>
  <si>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</si>
  <si>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</si>
  <si>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</si>
  <si>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</si>
  <si>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</si>
  <si>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</si>
  <si>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</si>
  <si>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</si>
  <si>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</si>
  <si>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</si>
  <si>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</si>
  <si>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</si>
  <si>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</si>
  <si>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</si>
  <si>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</si>
  <si>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</si>
  <si>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</si>
  <si>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</si>
  <si>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</si>
  <si>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</si>
  <si>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</si>
  <si>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</si>
  <si>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</si>
  <si>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</si>
  <si>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</si>
  <si>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</si>
  <si>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</si>
  <si>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</si>
  <si>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</si>
  <si>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</si>
  <si>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</si>
  <si>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</si>
  <si>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</si>
  <si>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</si>
  <si>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</si>
  <si>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</si>
  <si>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</si>
  <si>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</si>
  <si>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</si>
  <si>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</si>
  <si>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</si>
  <si>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</si>
  <si>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</si>
  <si>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</si>
  <si>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</si>
  <si>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</si>
  <si>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</si>
  <si>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</si>
  <si>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</si>
  <si>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</si>
  <si>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</si>
  <si>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</si>
  <si>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</si>
  <si>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</si>
  <si>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</si>
  <si>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</si>
  <si>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</si>
  <si>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</si>
  <si>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</si>
  <si>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</si>
  <si>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</si>
  <si>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</si>
  <si>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</si>
  <si>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</si>
  <si>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</si>
  <si>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</si>
  <si>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</si>
  <si>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</si>
  <si>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</si>
  <si>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</si>
  <si>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</si>
  <si>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</si>
  <si>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</si>
  <si>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</si>
  <si>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</si>
  <si>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</si>
  <si>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</si>
  <si>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</si>
  <si>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</si>
  <si>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</si>
  <si>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</si>
  <si>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</si>
  <si>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</si>
  <si>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</si>
  <si>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</si>
  <si>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</si>
  <si>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</si>
  <si>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</si>
  <si>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</si>
  <si>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</si>
  <si>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</si>
  <si>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</si>
  <si>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</si>
  <si>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</si>
  <si>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</si>
  <si>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</si>
  <si>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</si>
  <si>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</si>
  <si>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</si>
  <si>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</si>
  <si>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</si>
  <si>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</si>
  <si>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</si>
  <si>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</si>
  <si>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</si>
  <si>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</si>
  <si>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</si>
  <si>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</si>
  <si>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</si>
  <si>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</si>
  <si>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</si>
  <si>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</si>
  <si>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</si>
  <si>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</si>
  <si>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</si>
  <si>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</si>
  <si>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</si>
  <si>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</si>
  <si>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</si>
  <si>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</si>
  <si>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</si>
  <si>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</si>
  <si>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</si>
  <si>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</si>
  <si>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</si>
  <si>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</si>
  <si>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</si>
  <si>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</si>
  <si>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</si>
  <si>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</si>
  <si>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</si>
  <si>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</si>
  <si>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</si>
  <si>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</si>
  <si>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</si>
  <si>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</si>
  <si>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</si>
  <si>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</si>
  <si>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</si>
  <si>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</si>
  <si>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</si>
  <si>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</si>
  <si>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</si>
  <si>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</si>
  <si>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</si>
  <si>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</si>
  <si>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</si>
  <si>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</si>
  <si>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</si>
  <si>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</si>
  <si>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</si>
  <si>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</si>
  <si>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</si>
  <si>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</si>
  <si>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</si>
  <si>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</si>
  <si>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</si>
  <si>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</si>
  <si>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</si>
  <si>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</si>
  <si>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</si>
  <si>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</si>
  <si>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</si>
  <si>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</si>
  <si>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</si>
  <si>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</si>
  <si>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</si>
  <si>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</si>
  <si>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</si>
  <si>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</si>
  <si>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</si>
  <si>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</si>
  <si>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</si>
  <si>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</si>
  <si>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</si>
  <si>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</si>
  <si>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</si>
  <si>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</si>
  <si>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</si>
  <si>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</si>
  <si>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</si>
  <si>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</si>
  <si>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</si>
  <si>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</si>
  <si>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</si>
  <si>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</si>
  <si>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</si>
  <si>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</si>
  <si>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</si>
  <si>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</si>
  <si>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</si>
  <si>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</si>
  <si>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</si>
  <si>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</si>
  <si>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</si>
  <si>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</si>
  <si>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</si>
  <si>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</si>
  <si>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</si>
  <si>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</si>
  <si>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</si>
  <si>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</si>
  <si>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</si>
  <si>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</si>
  <si>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</si>
  <si>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</si>
  <si>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</si>
  <si>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</si>
  <si>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</si>
  <si>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</si>
  <si>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</si>
  <si>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</si>
  <si>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</si>
  <si>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</si>
  <si>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</si>
  <si>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</si>
  <si>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</si>
  <si>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</si>
  <si>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</si>
  <si>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</si>
  <si>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</si>
  <si>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</si>
  <si>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</si>
  <si>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</si>
  <si>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</si>
  <si>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</si>
  <si>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</si>
  <si>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</si>
  <si>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</si>
  <si>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</si>
  <si>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</si>
  <si>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</si>
  <si>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</si>
  <si>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</si>
  <si>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</si>
  <si>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</si>
  <si>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</si>
  <si>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</si>
  <si>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</si>
  <si>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</si>
  <si>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</si>
  <si>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</si>
  <si>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</si>
  <si>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</si>
  <si>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</si>
  <si>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</si>
  <si>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</si>
  <si>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</si>
  <si>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</si>
  <si>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</si>
  <si>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</si>
  <si>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</si>
  <si>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</si>
  <si>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</si>
  <si>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</si>
  <si>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</si>
  <si>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</si>
  <si>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</si>
  <si>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</si>
  <si>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</si>
  <si>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</si>
  <si>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</si>
  <si>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</si>
  <si>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</si>
  <si>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</si>
  <si>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</si>
  <si>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</si>
  <si>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</si>
  <si>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</si>
  <si>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</si>
  <si>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</si>
  <si>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</si>
  <si>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</si>
  <si>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</si>
  <si>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</si>
  <si>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</si>
  <si>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</si>
  <si>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</si>
  <si>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</si>
  <si>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</si>
  <si>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</si>
  <si>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</si>
  <si>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</si>
  <si>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</si>
  <si>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</si>
  <si>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</si>
  <si>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</si>
  <si>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</si>
  <si>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</si>
  <si>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</si>
  <si>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</si>
  <si>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</si>
  <si>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</si>
  <si>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</si>
  <si>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</si>
  <si>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</si>
  <si>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</si>
  <si>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</si>
  <si>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</si>
  <si>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</si>
  <si>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</si>
  <si>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</si>
  <si>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</si>
  <si>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</si>
  <si>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</si>
  <si>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</si>
  <si>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</si>
  <si>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</si>
  <si>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</si>
  <si>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</si>
  <si>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</si>
  <si>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</si>
  <si>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</si>
  <si>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</si>
  <si>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</si>
  <si>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</si>
  <si>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</si>
  <si>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</si>
  <si>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</si>
  <si>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</si>
  <si>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</si>
  <si>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</si>
  <si>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</si>
  <si>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</si>
  <si>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</si>
  <si>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</si>
  <si>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</si>
  <si>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</si>
  <si>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</si>
  <si>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</si>
  <si>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</si>
  <si>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</si>
  <si>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</si>
  <si>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</si>
  <si>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</si>
  <si>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</si>
  <si>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</si>
  <si>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</si>
  <si>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</si>
  <si>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</si>
  <si>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</si>
  <si>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</si>
  <si>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</si>
  <si>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</si>
  <si>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</si>
  <si>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</si>
  <si>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</si>
  <si>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</si>
  <si>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</si>
  <si>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</si>
  <si>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</si>
  <si>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</si>
  <si>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</si>
  <si>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</si>
  <si>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</si>
  <si>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</si>
  <si>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</si>
  <si>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</si>
  <si>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</si>
  <si>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</si>
  <si>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</si>
  <si>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</si>
  <si>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</si>
  <si>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</si>
  <si>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</si>
  <si>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</si>
  <si>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</si>
  <si>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</si>
  <si>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</si>
  <si>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</si>
  <si>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</si>
  <si>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</si>
  <si>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</si>
  <si>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</si>
  <si>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</si>
  <si>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</si>
  <si>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</si>
  <si>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</si>
  <si>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</si>
  <si>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</si>
  <si>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</si>
  <si>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</si>
  <si>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</si>
  <si>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</si>
  <si>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</si>
  <si>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</si>
  <si>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</si>
  <si>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</si>
  <si>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</si>
  <si>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</si>
  <si>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</si>
  <si>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</si>
  <si>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</si>
  <si>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</si>
  <si>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</si>
  <si>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</si>
  <si>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</si>
  <si>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</si>
  <si>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</si>
  <si>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</si>
  <si>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</si>
  <si>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</si>
  <si>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</si>
  <si>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</si>
  <si>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</si>
  <si>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</si>
  <si>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</si>
  <si>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</si>
  <si>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</si>
  <si>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</si>
  <si>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</si>
  <si>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</si>
  <si>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</si>
  <si>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</si>
  <si>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</si>
  <si>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</si>
  <si>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</si>
  <si>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</si>
  <si>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</si>
  <si>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</si>
  <si>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</si>
  <si>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</si>
  <si>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</si>
  <si>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</si>
  <si>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</si>
  <si>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</si>
  <si>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</si>
  <si>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</si>
  <si>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</si>
  <si>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</si>
  <si>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</si>
  <si>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</si>
  <si>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</si>
  <si>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</si>
  <si>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</si>
  <si>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</si>
  <si>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</si>
  <si>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</si>
  <si>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</si>
  <si>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</si>
  <si>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</si>
  <si>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</si>
  <si>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</si>
  <si>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</si>
  <si>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</si>
  <si>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</si>
  <si>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</si>
  <si>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</si>
  <si>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</si>
  <si>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</si>
  <si>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</si>
  <si>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</si>
  <si>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</si>
  <si>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</si>
  <si>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</si>
  <si>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</si>
  <si>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</si>
  <si>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</si>
  <si>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</si>
  <si>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</si>
  <si>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</si>
  <si>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</si>
  <si>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</si>
  <si>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</si>
  <si>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</si>
  <si>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</si>
  <si>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</si>
  <si>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</si>
  <si>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</si>
  <si>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</si>
  <si>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</si>
  <si>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</si>
  <si>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</si>
  <si>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</si>
  <si>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</si>
  <si>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</si>
  <si>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</si>
  <si>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</si>
  <si>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</si>
  <si>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</si>
  <si>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</si>
  <si>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</si>
  <si>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</si>
  <si>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</si>
  <si>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</si>
  <si>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</si>
  <si>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</si>
  <si>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</si>
  <si>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</si>
  <si>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</si>
  <si>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</si>
  <si>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</si>
  <si>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</si>
  <si>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</si>
  <si>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</si>
  <si>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</si>
  <si>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</si>
  <si>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</si>
  <si>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</si>
  <si>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</si>
  <si>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</si>
  <si>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</si>
  <si>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</si>
  <si>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</si>
  <si>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</si>
  <si>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</si>
  <si>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</si>
  <si>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</si>
  <si>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</si>
  <si>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</si>
  <si>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</si>
  <si>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</si>
  <si>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</si>
  <si>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</si>
  <si>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</si>
  <si>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</si>
  <si>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</si>
  <si>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</si>
  <si>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</si>
  <si>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</si>
  <si>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</si>
  <si>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</si>
  <si>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</si>
  <si>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</si>
  <si>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</si>
  <si>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</si>
  <si>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</si>
  <si>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</si>
  <si>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</si>
  <si>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</si>
  <si>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</si>
  <si>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</si>
  <si>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</si>
  <si>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</si>
  <si>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</si>
  <si>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</si>
  <si>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</si>
  <si>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</si>
  <si>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</si>
  <si>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</si>
  <si>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</si>
  <si>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</si>
  <si>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</si>
  <si>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</si>
  <si>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</si>
  <si>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</si>
  <si>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</si>
  <si>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</si>
  <si>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</si>
  <si>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</si>
  <si>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</si>
  <si>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</si>
  <si>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</si>
  <si>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</si>
  <si>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</si>
  <si>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</si>
  <si>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</si>
  <si>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</si>
  <si>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</si>
  <si>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</si>
  <si>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</si>
  <si>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</si>
  <si>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</si>
  <si>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</si>
  <si>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</si>
  <si>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</si>
  <si>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</si>
  <si>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</si>
  <si>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</si>
  <si>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</si>
  <si>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</si>
  <si>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</si>
  <si>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</si>
  <si>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</si>
  <si>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</si>
  <si>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</si>
  <si>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</si>
  <si>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</si>
  <si>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</si>
  <si>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</si>
  <si>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</si>
  <si>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</si>
  <si>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</si>
  <si>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</si>
  <si>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</si>
  <si>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</si>
  <si>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</si>
  <si>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</si>
  <si>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</si>
  <si>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</si>
  <si>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</si>
  <si>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</si>
  <si>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</si>
  <si>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</si>
  <si>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</si>
  <si>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</si>
  <si>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</si>
  <si>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</si>
  <si>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</si>
  <si>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</si>
  <si>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</si>
  <si>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</si>
  <si>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</si>
  <si>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</si>
  <si>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</si>
  <si>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</si>
  <si>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</si>
  <si>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</si>
  <si>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</si>
  <si>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</si>
  <si>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</si>
  <si>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</si>
  <si>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</si>
  <si>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</si>
  <si>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</si>
  <si>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</si>
  <si>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</si>
  <si>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</si>
  <si>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</si>
  <si>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</si>
  <si>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</si>
  <si>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</si>
  <si>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</si>
  <si>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</si>
  <si>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</si>
  <si>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</si>
  <si>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</si>
  <si>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</si>
  <si>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</si>
  <si>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</si>
  <si>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</si>
  <si>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</si>
  <si>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</si>
  <si>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</si>
  <si>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</si>
  <si>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</si>
  <si>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</si>
  <si>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</si>
  <si>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</si>
  <si>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</si>
  <si>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</si>
  <si>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</si>
  <si>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</si>
  <si>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</si>
  <si>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</si>
  <si>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</si>
  <si>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</si>
  <si>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</si>
  <si>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</si>
  <si>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</si>
  <si>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</si>
  <si>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</si>
  <si>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</si>
  <si>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</si>
  <si>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</si>
  <si>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</si>
  <si>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</si>
  <si>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</si>
  <si>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</si>
  <si>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</si>
  <si>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</si>
  <si>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</si>
  <si>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</si>
  <si>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</si>
  <si>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</si>
  <si>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</si>
  <si>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</si>
  <si>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</si>
  <si>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</si>
  <si>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</si>
  <si>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</si>
  <si>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</si>
  <si>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</si>
  <si>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</si>
  <si>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</si>
  <si>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</si>
  <si>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</si>
  <si>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</si>
  <si>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</si>
  <si>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</si>
  <si>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</si>
  <si>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</si>
  <si>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</si>
  <si>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</si>
  <si>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</si>
  <si>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</si>
  <si>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</si>
  <si>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</si>
  <si>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</si>
  <si>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</si>
  <si>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</si>
  <si>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</si>
  <si>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</si>
  <si>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</si>
  <si>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</si>
  <si>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</si>
  <si>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</si>
  <si>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</si>
  <si>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</si>
  <si>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</si>
  <si>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</si>
  <si>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</si>
  <si>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</si>
  <si>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</si>
  <si>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</si>
  <si>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</si>
  <si>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</si>
  <si>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</si>
  <si>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</si>
  <si>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</si>
  <si>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</si>
  <si>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</si>
  <si>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</si>
  <si>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</si>
  <si>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</si>
  <si>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</si>
  <si>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</si>
  <si>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</si>
  <si>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</si>
  <si>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</si>
  <si>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</si>
  <si>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</si>
  <si>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</si>
  <si>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</si>
  <si>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</si>
  <si>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</si>
  <si>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</si>
  <si>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</si>
  <si>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</si>
  <si>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</si>
  <si>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</si>
  <si>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</si>
  <si>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</si>
  <si>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</si>
  <si>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</si>
  <si>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</si>
  <si>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</si>
  <si>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</si>
  <si>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</si>
  <si>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</si>
  <si>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</si>
  <si>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</si>
  <si>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</si>
  <si>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</si>
  <si>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</si>
  <si>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</si>
  <si>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</si>
  <si>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</si>
  <si>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</si>
  <si>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</si>
  <si>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</si>
  <si>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</si>
  <si>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</si>
  <si>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</si>
  <si>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</si>
  <si>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</si>
  <si>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</si>
  <si>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</si>
  <si>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</si>
  <si>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</si>
  <si>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</si>
  <si>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</si>
  <si>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</si>
  <si>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</si>
  <si>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</si>
  <si>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</si>
  <si>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</si>
  <si>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</si>
  <si>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</si>
  <si>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</si>
  <si>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</si>
  <si>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</si>
  <si>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</si>
  <si>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</si>
  <si>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</si>
  <si>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</si>
  <si>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</si>
  <si>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</si>
  <si>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</si>
  <si>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</si>
  <si>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</si>
  <si>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</si>
  <si>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</si>
  <si>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</si>
  <si>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</si>
  <si>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</si>
  <si>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</si>
  <si>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</si>
  <si>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</si>
  <si>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</si>
  <si>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</si>
  <si>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</si>
  <si>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</si>
  <si>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</si>
  <si>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</si>
  <si>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</si>
  <si>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</si>
  <si>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</si>
  <si>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</si>
  <si>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</si>
  <si>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</si>
  <si>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</si>
  <si>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</si>
  <si>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</si>
  <si>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</si>
  <si>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</si>
  <si>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</si>
  <si>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</si>
  <si>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</si>
  <si>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</si>
  <si>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</si>
  <si>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</si>
  <si>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</si>
  <si>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</si>
  <si>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</si>
  <si>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</si>
  <si>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</si>
  <si>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</si>
  <si>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</si>
  <si>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</si>
  <si>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</si>
  <si>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</si>
  <si>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</si>
  <si>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</si>
  <si>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</si>
  <si>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</si>
  <si>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</si>
  <si>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</si>
  <si>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</si>
  <si>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</si>
  <si>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</si>
  <si>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</si>
  <si>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</si>
  <si>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</si>
  <si>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</si>
  <si>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</si>
  <si>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</si>
  <si>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</si>
  <si>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</si>
  <si>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</si>
  <si>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</si>
  <si>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</si>
  <si>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</si>
  <si>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</si>
  <si>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</si>
  <si>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</si>
  <si>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</si>
  <si>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</si>
  <si>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</si>
  <si>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</si>
  <si>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</si>
  <si>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</si>
  <si>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</si>
  <si>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</si>
  <si>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</si>
  <si>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</si>
  <si>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</si>
  <si>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</si>
  <si>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</si>
  <si>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</si>
  <si>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</si>
  <si>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</si>
  <si>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</si>
  <si>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</si>
  <si>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</si>
  <si>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</si>
  <si>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</si>
  <si>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</si>
  <si>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</si>
  <si>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</si>
  <si>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</si>
  <si>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</si>
  <si>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</si>
  <si>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</si>
  <si>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</si>
  <si>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</si>
  <si>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</si>
  <si>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</si>
  <si>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</si>
  <si>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</si>
  <si>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</si>
  <si>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</si>
  <si>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</si>
  <si>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</si>
  <si>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</si>
  <si>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</si>
  <si>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</si>
  <si>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</si>
  <si>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</si>
  <si>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</si>
  <si>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</si>
  <si>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</si>
  <si>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</si>
  <si>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</si>
  <si>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</si>
  <si>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</si>
  <si>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</si>
  <si>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</si>
  <si>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</si>
  <si>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</si>
  <si>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</si>
  <si>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</si>
  <si>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</si>
  <si>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</si>
  <si>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</si>
  <si>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</si>
  <si>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</si>
  <si>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</si>
  <si>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</si>
  <si>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</si>
  <si>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</si>
  <si>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</si>
  <si>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</si>
  <si>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</si>
  <si>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</si>
  <si>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</si>
  <si>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</si>
  <si>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</si>
  <si>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</si>
  <si>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</si>
  <si>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</si>
  <si>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</si>
  <si>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</si>
  <si>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</si>
  <si>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</si>
  <si>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</si>
  <si>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</si>
  <si>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</si>
  <si>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</si>
  <si>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</si>
  <si>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</si>
  <si>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</si>
  <si>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</si>
  <si>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</si>
  <si>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</si>
  <si>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</si>
  <si>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</si>
  <si>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</si>
  <si>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</si>
  <si>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</si>
  <si>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</si>
  <si>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</si>
  <si>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</si>
  <si>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</si>
  <si>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</si>
  <si>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</si>
  <si>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</si>
  <si>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</si>
  <si>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</si>
  <si>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</si>
  <si>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</si>
  <si>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</si>
  <si>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</si>
  <si>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</si>
  <si>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</si>
  <si>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</si>
  <si>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</si>
  <si>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</si>
  <si>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</si>
  <si>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</si>
  <si>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</si>
  <si>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</si>
  <si>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</si>
  <si>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</si>
  <si>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</si>
  <si>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</si>
  <si>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</si>
  <si>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</si>
  <si>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</si>
  <si>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</si>
  <si>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</si>
  <si>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</si>
  <si>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</si>
  <si>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</si>
  <si>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</si>
  <si>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</si>
  <si>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</si>
  <si>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</si>
  <si>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</si>
  <si>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</si>
  <si>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</si>
  <si>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</si>
  <si>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</si>
  <si>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</si>
  <si>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</si>
  <si>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</si>
  <si>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</si>
  <si>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</si>
  <si>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</si>
  <si>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</si>
  <si>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</si>
  <si>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</si>
  <si>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</si>
  <si>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</si>
  <si>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</si>
  <si>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</si>
  <si>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</si>
  <si>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</si>
  <si>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</si>
  <si>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</si>
  <si>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</si>
  <si>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</si>
  <si>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</si>
  <si>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</si>
  <si>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</si>
  <si>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</si>
  <si>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</si>
  <si>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</si>
  <si>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</si>
  <si>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</si>
  <si>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</si>
  <si>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</si>
  <si>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</si>
  <si>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</si>
  <si>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</si>
  <si>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</si>
  <si>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</si>
  <si>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</si>
  <si>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</si>
  <si>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</si>
  <si>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</si>
  <si>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</si>
  <si>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</si>
  <si>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</si>
  <si>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</si>
  <si>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</si>
  <si>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</si>
  <si>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</si>
  <si>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</si>
  <si>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</si>
  <si>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</si>
  <si>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</si>
  <si>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</si>
  <si>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</si>
  <si>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</si>
  <si>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</si>
  <si>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</si>
  <si>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</si>
  <si>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</si>
  <si>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</si>
  <si>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</si>
  <si>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</si>
  <si>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</si>
  <si>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</si>
  <si>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</si>
  <si>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</si>
  <si>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</si>
  <si>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</si>
  <si>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</si>
  <si>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</si>
  <si>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</si>
  <si>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</si>
  <si>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</si>
  <si>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</si>
  <si>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</si>
  <si>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</si>
  <si>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</si>
  <si>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</si>
  <si>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</si>
  <si>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</si>
  <si>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</si>
  <si>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</si>
  <si>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</si>
  <si>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</si>
  <si>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</si>
  <si>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</si>
  <si>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</si>
  <si>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</si>
  <si>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</si>
  <si>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</si>
  <si>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</si>
  <si>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</si>
  <si>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</si>
  <si>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</si>
  <si>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</si>
  <si>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</si>
  <si>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</si>
  <si>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</si>
  <si>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</si>
  <si>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</si>
  <si>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</si>
  <si>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</si>
  <si>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</si>
  <si>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</si>
  <si>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</si>
  <si>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</si>
  <si>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</si>
  <si>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</si>
  <si>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</si>
  <si>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</si>
  <si>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</si>
  <si>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</si>
  <si>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</si>
  <si>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</si>
  <si>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</si>
  <si>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</si>
  <si>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</si>
  <si>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</si>
  <si>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</si>
  <si>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</si>
  <si>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</si>
  <si>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</si>
  <si>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</si>
  <si>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</si>
  <si>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</si>
  <si>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</si>
  <si>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</si>
  <si>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</si>
  <si>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</si>
  <si>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</si>
  <si>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</si>
  <si>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</si>
  <si>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</si>
  <si>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</si>
  <si>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</si>
  <si>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</si>
  <si>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</si>
  <si>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</si>
  <si>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</si>
  <si>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</si>
  <si>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</si>
  <si>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</si>
  <si>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</si>
  <si>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</si>
  <si>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</si>
  <si>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</si>
  <si>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</si>
  <si>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</si>
  <si>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</si>
  <si>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</si>
  <si>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</si>
  <si>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</si>
  <si>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</si>
  <si>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</si>
  <si>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</si>
  <si>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</si>
  <si>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</si>
  <si>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</si>
  <si>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</si>
  <si>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</si>
  <si>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</si>
  <si>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</si>
  <si>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</si>
  <si>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</si>
  <si>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</si>
  <si>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</si>
  <si>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</si>
  <si>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</si>
  <si>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</si>
  <si>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</si>
  <si>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</si>
  <si>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</si>
  <si>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</si>
  <si>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</si>
  <si>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</si>
  <si>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</si>
  <si>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</si>
  <si>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</si>
  <si>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</si>
  <si>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</si>
  <si>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</si>
  <si>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</si>
  <si>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</si>
  <si>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</si>
  <si>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</si>
  <si>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</si>
  <si>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</si>
  <si>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</si>
  <si>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</si>
  <si>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</si>
  <si>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</si>
  <si>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</si>
  <si>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</si>
  <si>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</si>
  <si>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</si>
  <si>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</si>
  <si>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</si>
  <si>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</si>
  <si>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</si>
  <si>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</si>
  <si>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</si>
  <si>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</si>
  <si>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</si>
  <si>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</si>
  <si>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</si>
  <si>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</si>
  <si>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</si>
  <si>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</si>
  <si>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</si>
  <si>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</si>
  <si>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</si>
  <si>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</si>
  <si>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</si>
  <si>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</si>
  <si>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</si>
  <si>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</si>
  <si>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</si>
  <si>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</si>
  <si>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</si>
  <si>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</si>
  <si>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</si>
  <si>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</si>
  <si>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</si>
  <si>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</si>
  <si>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</si>
  <si>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</si>
  <si>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</si>
  <si>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</si>
  <si>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</si>
  <si>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</si>
  <si>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</si>
  <si>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</si>
  <si>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</si>
  <si>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</si>
  <si>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</si>
  <si>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</si>
  <si>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</si>
  <si>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</si>
  <si>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</si>
  <si>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</si>
  <si>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</si>
  <si>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</si>
  <si>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</si>
  <si>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</si>
  <si>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</si>
  <si>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</si>
  <si>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</si>
  <si>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</si>
  <si>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</si>
  <si>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</si>
  <si>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</si>
  <si>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</si>
  <si>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</si>
  <si>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</si>
  <si>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</si>
  <si>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</si>
  <si>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</si>
  <si>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</si>
  <si>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</si>
  <si>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</si>
  <si>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</si>
  <si>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</si>
  <si>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</si>
  <si>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</si>
  <si>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</si>
  <si>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</si>
  <si>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</si>
  <si>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</si>
  <si>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</si>
  <si>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</si>
  <si>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</si>
  <si>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</si>
  <si>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</si>
  <si>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</si>
  <si>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</si>
  <si>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</si>
  <si>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</si>
  <si>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</si>
  <si>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</si>
  <si>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</si>
  <si>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</si>
  <si>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</si>
  <si>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</si>
  <si>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</si>
  <si>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</si>
  <si>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</si>
  <si>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</si>
  <si>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</si>
  <si>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</si>
  <si>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</si>
  <si>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</si>
  <si>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</si>
  <si>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</si>
  <si>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</si>
  <si>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</si>
  <si>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</si>
  <si>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</si>
  <si>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</si>
  <si>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</si>
  <si>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</si>
  <si>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</si>
  <si>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</si>
  <si>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</si>
  <si>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</si>
  <si>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</si>
  <si>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</si>
  <si>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</si>
  <si>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</si>
  <si>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</si>
  <si>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</si>
  <si>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</si>
  <si>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</si>
  <si>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</si>
  <si>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</si>
  <si>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</si>
  <si>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</si>
  <si>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</si>
  <si>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</si>
  <si>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</si>
  <si>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</si>
  <si>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</si>
  <si>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</si>
  <si>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</si>
  <si>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</si>
  <si>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</si>
  <si>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</si>
  <si>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</si>
  <si>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</si>
  <si>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</si>
  <si>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</si>
  <si>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</si>
  <si>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</si>
  <si>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</si>
  <si>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</si>
  <si>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</si>
  <si>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</si>
  <si>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</si>
  <si>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</si>
  <si>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</si>
  <si>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</si>
  <si>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</si>
  <si>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</si>
  <si>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</si>
  <si>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</si>
  <si>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</si>
  <si>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</si>
  <si>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</si>
  <si>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</si>
  <si>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</si>
  <si>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</si>
  <si>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</si>
  <si>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</si>
  <si>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</si>
  <si>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</si>
  <si>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</si>
  <si>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</si>
  <si>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</si>
  <si>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</si>
  <si>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</si>
  <si>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</si>
  <si>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</si>
  <si>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</si>
  <si>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</si>
  <si>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</si>
  <si>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</si>
  <si>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</si>
  <si>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</si>
  <si>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</si>
  <si>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</si>
  <si>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</si>
  <si>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</si>
  <si>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</si>
  <si>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</si>
  <si>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</si>
  <si>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</si>
  <si>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</si>
  <si>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</si>
  <si>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</si>
  <si>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</si>
  <si>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</si>
  <si>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</si>
  <si>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</si>
  <si>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</si>
  <si>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</si>
  <si>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</si>
  <si>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</si>
  <si>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</si>
  <si>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</si>
  <si>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</si>
  <si>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</si>
  <si>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</si>
  <si>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</si>
  <si>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</si>
  <si>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</si>
  <si>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</si>
  <si>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</si>
  <si>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</si>
  <si>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</si>
  <si>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</si>
  <si>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</si>
  <si>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</si>
  <si>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</si>
  <si>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</si>
  <si>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</si>
  <si>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</si>
  <si>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</si>
  <si>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</si>
  <si>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</si>
  <si>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</si>
  <si>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</si>
  <si>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</si>
  <si>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</si>
  <si>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</si>
  <si>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</si>
  <si>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</si>
  <si>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</si>
  <si>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</si>
  <si>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</si>
  <si>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</si>
  <si>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</si>
  <si>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</si>
  <si>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</si>
  <si>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</si>
  <si>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</si>
  <si>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</si>
  <si>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</si>
  <si>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</si>
  <si>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</si>
  <si>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</si>
  <si>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</si>
  <si>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</si>
  <si>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</si>
  <si>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</si>
  <si>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</si>
  <si>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</si>
  <si>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</si>
  <si>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</si>
  <si>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</si>
  <si>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</si>
  <si>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</si>
  <si>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</si>
  <si>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</si>
  <si>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</si>
  <si>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</si>
  <si>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</si>
  <si>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</si>
  <si>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</si>
  <si>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</si>
  <si>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</si>
  <si>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</si>
  <si>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</si>
  <si>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</si>
  <si>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</si>
  <si>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</si>
  <si>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</si>
  <si>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</si>
  <si>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</si>
  <si>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</si>
  <si>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</si>
  <si>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</si>
  <si>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</si>
  <si>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</si>
  <si>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</si>
  <si>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</si>
  <si>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</si>
  <si>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</si>
  <si>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</si>
  <si>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</si>
  <si>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</si>
  <si>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</si>
  <si>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</si>
  <si>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</si>
  <si>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</si>
  <si>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</si>
  <si>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</si>
  <si>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</si>
  <si>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</si>
  <si>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</si>
  <si>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</si>
  <si>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</si>
  <si>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</si>
  <si>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</si>
  <si>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</si>
  <si>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</si>
  <si>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</si>
  <si>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</si>
  <si>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</si>
  <si>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</si>
  <si>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</si>
  <si>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</si>
  <si>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</si>
  <si>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</si>
  <si>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</si>
  <si>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</si>
  <si>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</si>
  <si>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</si>
  <si>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</si>
  <si>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</si>
  <si>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</si>
  <si>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</si>
  <si>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</si>
  <si>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</si>
  <si>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</si>
  <si>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</si>
  <si>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</si>
  <si>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</si>
  <si>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</si>
  <si>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</si>
  <si>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</si>
  <si>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</si>
  <si>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</si>
  <si>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</si>
  <si>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</si>
  <si>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</si>
  <si>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</si>
  <si>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</si>
  <si>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</si>
  <si>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</si>
  <si>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</si>
  <si>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</si>
  <si>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</si>
  <si>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</si>
  <si>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</si>
  <si>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</si>
  <si>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</si>
  <si>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</si>
  <si>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</si>
  <si>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</si>
  <si>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</si>
  <si>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</si>
  <si>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</si>
  <si>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</si>
  <si>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</si>
  <si>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</si>
  <si>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</si>
  <si>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</si>
  <si>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</si>
  <si>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</si>
  <si>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</si>
  <si>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</si>
  <si>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</si>
  <si>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</si>
  <si>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</si>
  <si>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</si>
  <si>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</si>
  <si>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</si>
  <si>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</si>
  <si>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</si>
  <si>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</si>
  <si>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</si>
  <si>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</si>
  <si>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</si>
  <si>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</si>
  <si>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</si>
  <si>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</si>
  <si>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</si>
  <si>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</si>
  <si>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</si>
  <si>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</si>
  <si>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</si>
  <si>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</si>
  <si>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</si>
  <si>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</si>
  <si>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</si>
  <si>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</si>
  <si>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</si>
  <si>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</si>
  <si>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</si>
  <si>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</si>
  <si>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</si>
  <si>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</si>
  <si>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</si>
  <si>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</si>
  <si>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</si>
  <si>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</si>
  <si>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</si>
  <si>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</si>
  <si>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</si>
  <si>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</si>
  <si>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</si>
  <si>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</si>
  <si>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</si>
  <si>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</si>
  <si>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</si>
  <si>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</si>
  <si>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</si>
  <si>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</si>
  <si>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</si>
  <si>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</si>
  <si>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</si>
  <si>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</si>
  <si>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</si>
  <si>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</si>
  <si>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</si>
  <si>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</si>
  <si>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</si>
  <si>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</si>
  <si>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</si>
  <si>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</si>
  <si>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</si>
  <si>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</si>
  <si>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</si>
  <si>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</si>
  <si>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</si>
  <si>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</si>
  <si>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</si>
  <si>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</si>
  <si>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</si>
  <si>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</si>
  <si>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</si>
  <si>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</si>
  <si>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</si>
  <si>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</si>
  <si>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</si>
  <si>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</si>
  <si>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</si>
  <si>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</si>
  <si>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</si>
  <si>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</si>
  <si>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</si>
  <si>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</si>
  <si>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</si>
  <si>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</si>
  <si>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</si>
  <si>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</si>
  <si>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</si>
  <si>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</si>
  <si>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</si>
  <si>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</si>
  <si>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</si>
  <si>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</si>
  <si>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</si>
  <si>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</si>
  <si>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</si>
  <si>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</si>
  <si>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</si>
  <si>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</si>
  <si>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</si>
  <si>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</si>
  <si>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</si>
  <si>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</si>
  <si>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</si>
  <si>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</si>
  <si>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</si>
  <si>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</si>
  <si>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</si>
  <si>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</si>
  <si>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</si>
  <si>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</si>
  <si>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</si>
  <si>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</si>
  <si>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</si>
  <si>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</si>
  <si>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</si>
  <si>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</si>
  <si>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</si>
  <si>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</si>
  <si>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</si>
  <si>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</si>
  <si>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</si>
  <si>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</si>
  <si>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</si>
  <si>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</si>
  <si>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</si>
  <si>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</si>
  <si>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</si>
  <si>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</si>
  <si>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</si>
  <si>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</si>
  <si>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</si>
  <si>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</si>
  <si>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</si>
  <si>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</si>
  <si>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</si>
  <si>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</si>
  <si>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</si>
  <si>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</si>
  <si>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</si>
  <si>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</si>
  <si>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</si>
  <si>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</si>
  <si>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</si>
  <si>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</si>
  <si>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</si>
  <si>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</si>
  <si>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</si>
  <si>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</si>
  <si>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</si>
  <si>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</si>
  <si>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</si>
  <si>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</si>
  <si>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</si>
  <si>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</si>
  <si>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</si>
  <si>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</si>
  <si>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</si>
  <si>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</si>
  <si>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</si>
  <si>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</si>
  <si>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</si>
  <si>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</si>
  <si>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</si>
  <si>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</si>
  <si>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</si>
  <si>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</si>
  <si>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</si>
  <si>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</si>
  <si>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</si>
  <si>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</si>
  <si>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</si>
  <si>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</si>
  <si>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</si>
  <si>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</si>
  <si>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</si>
  <si>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</si>
  <si>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</si>
  <si>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</si>
  <si>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</si>
  <si>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</si>
  <si>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</si>
  <si>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</si>
  <si>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</si>
  <si>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</si>
  <si>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</si>
  <si>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</si>
  <si>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</si>
  <si>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</si>
  <si>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</si>
  <si>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</si>
  <si>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</si>
  <si>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</si>
  <si>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</si>
  <si>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</si>
  <si>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</si>
  <si>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</si>
  <si>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</si>
  <si>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</si>
  <si>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</si>
  <si>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</si>
  <si>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</si>
  <si>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</si>
  <si>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</si>
  <si>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</si>
  <si>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</si>
  <si>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</si>
  <si>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</si>
  <si>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</si>
  <si>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</si>
  <si>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</si>
  <si>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</si>
  <si>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</si>
  <si>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</si>
  <si>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</si>
  <si>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</si>
  <si>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</si>
  <si>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</si>
  <si>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</si>
  <si>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</si>
  <si>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</si>
  <si>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</si>
  <si>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</si>
  <si>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</si>
  <si>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</si>
  <si>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</si>
  <si>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</si>
  <si>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</si>
  <si>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</si>
  <si>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</si>
  <si>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</si>
  <si>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</si>
  <si>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</si>
  <si>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</si>
  <si>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</si>
  <si>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</si>
  <si>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</si>
  <si>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</si>
  <si>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</si>
  <si>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</si>
  <si>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</si>
  <si>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</si>
  <si>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</si>
  <si>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</si>
  <si>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</si>
  <si>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</si>
  <si>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</si>
  <si>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</si>
  <si>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</si>
  <si>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</si>
  <si>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</si>
  <si>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</si>
  <si>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</si>
  <si>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</si>
  <si>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</si>
  <si>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</si>
  <si>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</si>
  <si>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</si>
  <si>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</si>
  <si>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</si>
  <si>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</si>
  <si>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</si>
  <si>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</si>
  <si>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</si>
  <si>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</si>
  <si>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</si>
  <si>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</si>
  <si>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</si>
  <si>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</si>
  <si>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</si>
  <si>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</si>
  <si>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</si>
  <si>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</si>
  <si>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</si>
  <si>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</si>
  <si>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</si>
  <si>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</si>
  <si>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</si>
  <si>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</si>
  <si>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</si>
  <si>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</si>
  <si>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</si>
  <si>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</si>
  <si>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</si>
  <si>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</si>
  <si>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</si>
  <si>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</si>
  <si>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</si>
  <si>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</si>
  <si>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</si>
  <si>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</si>
  <si>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</si>
  <si>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</si>
  <si>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</si>
  <si>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</si>
  <si>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</si>
  <si>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</si>
  <si>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</si>
  <si>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</si>
  <si>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</si>
  <si>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</si>
  <si>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</si>
  <si>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</si>
  <si>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</si>
  <si>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</si>
  <si>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</si>
  <si>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</si>
  <si>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</si>
  <si>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</si>
  <si>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</si>
  <si>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</si>
  <si>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</si>
  <si>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</si>
  <si>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</si>
  <si>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</si>
  <si>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</si>
  <si>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</si>
  <si>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</si>
  <si>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</si>
  <si>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</si>
  <si>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</si>
  <si>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</si>
  <si>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</si>
  <si>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</si>
  <si>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</si>
  <si>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</si>
  <si>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</si>
  <si>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</si>
  <si>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</si>
  <si>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</si>
  <si>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</si>
  <si>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</si>
  <si>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</si>
  <si>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</si>
  <si>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</si>
  <si>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</si>
  <si>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</si>
  <si>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</si>
  <si>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</si>
  <si>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</si>
  <si>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</si>
  <si>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</si>
  <si>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</si>
  <si>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</si>
  <si>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</si>
  <si>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</si>
  <si>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</si>
  <si>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</si>
  <si>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</si>
  <si>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</si>
  <si>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</si>
  <si>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</si>
  <si>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</si>
  <si>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</si>
  <si>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</si>
  <si>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</si>
  <si>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</si>
  <si>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</si>
  <si>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</si>
  <si>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</si>
  <si>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</si>
  <si>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</si>
  <si>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</si>
  <si>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</si>
  <si>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</si>
  <si>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</si>
  <si>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</si>
  <si>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</si>
  <si>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</si>
  <si>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</si>
  <si>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</si>
  <si>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</si>
  <si>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</si>
  <si>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</si>
  <si>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</si>
  <si>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</si>
  <si>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</si>
  <si>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</si>
  <si>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</si>
  <si>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</si>
  <si>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</si>
  <si>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</si>
  <si>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</si>
  <si>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</si>
  <si>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</si>
  <si>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</si>
  <si>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</si>
  <si>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</si>
  <si>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</si>
  <si>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</si>
  <si>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</si>
  <si>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</si>
  <si>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</si>
  <si>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</si>
  <si>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</si>
  <si>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</si>
  <si>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</si>
  <si>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</si>
  <si>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</si>
  <si>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</si>
  <si>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</si>
  <si>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</si>
  <si>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</si>
  <si>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</si>
  <si>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</si>
  <si>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</si>
  <si>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</si>
  <si>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</si>
  <si>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</si>
  <si>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</si>
  <si>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</si>
  <si>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</si>
  <si>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</si>
  <si>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</si>
  <si>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</si>
  <si>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</si>
  <si>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</si>
  <si>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</si>
  <si>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</si>
  <si>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</si>
  <si>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</si>
  <si>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</si>
  <si>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</si>
  <si>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</si>
  <si>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</si>
  <si>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</si>
  <si>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</si>
  <si>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</si>
  <si>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</si>
  <si>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</si>
  <si>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</si>
  <si>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</si>
  <si>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</si>
  <si>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</si>
  <si>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</si>
  <si>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</si>
  <si>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</si>
  <si>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</si>
  <si>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</si>
  <si>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</si>
  <si>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</si>
  <si>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</si>
  <si>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</si>
  <si>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</si>
  <si>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</si>
  <si>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</si>
  <si>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</si>
  <si>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</si>
  <si>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</si>
  <si>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</si>
  <si>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</si>
  <si>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</si>
  <si>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</si>
  <si>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</si>
  <si>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</si>
  <si>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</si>
  <si>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</si>
  <si>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</si>
  <si>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</si>
  <si>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</si>
  <si>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</si>
  <si>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</si>
  <si>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</si>
  <si>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</si>
  <si>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</si>
  <si>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</si>
  <si>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</si>
  <si>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</si>
  <si>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</si>
  <si>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</si>
  <si>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</si>
  <si>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</si>
  <si>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</si>
  <si>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</si>
  <si>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</si>
  <si>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</si>
  <si>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</si>
  <si>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</si>
  <si>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</si>
  <si>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</si>
  <si>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</si>
  <si>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</si>
  <si>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</si>
  <si>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</si>
  <si>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</si>
  <si>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</si>
  <si>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</si>
  <si>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</si>
  <si>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</si>
  <si>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</si>
  <si>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</si>
  <si>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</si>
  <si>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</si>
  <si>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</si>
  <si>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</si>
  <si>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</si>
  <si>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</si>
  <si>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</si>
  <si>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</si>
  <si>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</si>
  <si>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</si>
  <si>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</si>
  <si>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</si>
  <si>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</si>
  <si>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</si>
  <si>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</si>
  <si>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</si>
  <si>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</si>
  <si>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</si>
  <si>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</si>
  <si>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</si>
  <si>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</si>
  <si>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</si>
  <si>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</si>
  <si>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</si>
  <si>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</si>
  <si>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</si>
  <si>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</si>
  <si>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</si>
  <si>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</si>
  <si>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</si>
  <si>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</si>
  <si>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</si>
  <si>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</si>
  <si>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</si>
  <si>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</si>
  <si>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</si>
  <si>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</si>
  <si>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</si>
  <si>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</si>
  <si>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</si>
  <si>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</si>
  <si>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</si>
  <si>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</si>
  <si>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</si>
  <si>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</si>
  <si>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</si>
  <si>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</si>
  <si>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</si>
  <si>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</si>
  <si>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</si>
  <si>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</si>
  <si>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</si>
  <si>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</si>
  <si>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</si>
  <si>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</si>
  <si>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</si>
  <si>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</si>
  <si>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</si>
  <si>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</si>
  <si>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</si>
  <si>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</si>
  <si>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</si>
  <si>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</si>
  <si>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</si>
  <si>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</si>
  <si>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</si>
  <si>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</si>
  <si>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</si>
  <si>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</si>
  <si>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</si>
  <si>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</si>
  <si>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</si>
  <si>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</si>
  <si>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</si>
  <si>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</si>
  <si>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</si>
  <si>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</si>
  <si>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</si>
  <si>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</si>
  <si>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</si>
  <si>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</si>
  <si>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</si>
  <si>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</si>
  <si>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</si>
  <si>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</si>
  <si>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</si>
  <si>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</si>
  <si>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</si>
  <si>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</si>
  <si>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</si>
  <si>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</si>
  <si>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</si>
  <si>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</si>
  <si>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</si>
  <si>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</si>
  <si>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</si>
  <si>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</si>
  <si>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</si>
  <si>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</si>
  <si>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</si>
  <si>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</si>
  <si>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</si>
  <si>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</si>
  <si>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</si>
  <si>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</si>
  <si>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</si>
  <si>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</si>
  <si>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</si>
  <si>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</si>
  <si>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</si>
  <si>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</si>
  <si>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</si>
  <si>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</si>
  <si>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</si>
  <si>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</si>
  <si>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</si>
  <si>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</si>
  <si>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</si>
  <si>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</si>
  <si>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</si>
  <si>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</si>
  <si>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</si>
  <si>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</si>
  <si>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</si>
  <si>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</si>
  <si>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</si>
  <si>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</si>
  <si>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</si>
  <si>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</si>
  <si>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</si>
  <si>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</si>
  <si>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</si>
  <si>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</si>
  <si>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</si>
  <si>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</si>
  <si>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</si>
  <si>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</si>
  <si>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</si>
  <si>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</si>
  <si>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</si>
  <si>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</si>
  <si>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</si>
  <si>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</si>
  <si>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</si>
  <si>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</si>
  <si>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</si>
  <si>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</si>
  <si>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</si>
  <si>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</si>
  <si>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</si>
  <si>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</si>
  <si>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</si>
  <si>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</si>
  <si>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</si>
  <si>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</si>
  <si>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</si>
  <si>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</si>
  <si>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</si>
  <si>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</si>
  <si>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</si>
  <si>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</si>
  <si>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</si>
  <si>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</si>
  <si>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</si>
  <si>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</si>
  <si>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</si>
  <si>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</si>
  <si>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</si>
  <si>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</si>
  <si>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</si>
  <si>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</si>
  <si>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</si>
  <si>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</si>
  <si>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</si>
  <si>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</si>
  <si>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</si>
  <si>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</si>
  <si>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</si>
  <si>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</si>
  <si>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</si>
  <si>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</si>
  <si>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</si>
  <si>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</si>
  <si>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</si>
  <si>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</si>
  <si>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</si>
  <si>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</si>
  <si>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</si>
  <si>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</si>
  <si>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</si>
  <si>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</si>
  <si>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</si>
  <si>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</si>
  <si>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</si>
  <si>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</si>
  <si>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</si>
  <si>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</si>
  <si>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</si>
  <si>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</si>
  <si>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</si>
  <si>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</si>
  <si>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</si>
  <si>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</si>
  <si>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</si>
  <si>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</si>
  <si>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</si>
  <si>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</si>
  <si>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</si>
  <si>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</si>
  <si>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</si>
  <si>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</si>
  <si>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</si>
  <si>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</si>
  <si>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</si>
  <si>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</si>
  <si>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</si>
  <si>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</si>
  <si>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</si>
  <si>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</si>
  <si>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</si>
  <si>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</si>
  <si>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</si>
  <si>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</si>
  <si>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</si>
  <si>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</si>
  <si>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</si>
  <si>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</si>
  <si>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</si>
  <si>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</si>
  <si>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</si>
  <si>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</si>
  <si>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</si>
  <si>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</si>
  <si>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</si>
  <si>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</si>
  <si>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</si>
  <si>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</si>
  <si>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</si>
  <si>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</si>
  <si>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</si>
  <si>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</si>
  <si>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</si>
  <si>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</si>
  <si>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</si>
  <si>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</si>
  <si>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</si>
  <si>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</si>
  <si>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</si>
  <si>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</si>
  <si>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</si>
  <si>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</si>
  <si>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</si>
  <si>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</si>
  <si>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</si>
  <si>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</si>
  <si>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</si>
  <si>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</si>
  <si>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</si>
  <si>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</si>
  <si>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</si>
  <si>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</si>
  <si>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</si>
  <si>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</si>
  <si>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</si>
  <si>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</si>
  <si>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</si>
  <si>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</si>
  <si>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</si>
  <si>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</si>
  <si>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</si>
  <si>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</si>
  <si>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</si>
  <si>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</si>
  <si>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</si>
  <si>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</si>
  <si>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</si>
  <si>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</si>
  <si>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</si>
  <si>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</si>
  <si>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</si>
  <si>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</si>
  <si>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</si>
  <si>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</si>
  <si>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</si>
  <si>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</si>
  <si>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</si>
  <si>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</si>
  <si>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</si>
  <si>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</si>
  <si>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</si>
  <si>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</si>
  <si>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</si>
  <si>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</si>
  <si>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</si>
  <si>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</si>
  <si>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</si>
  <si>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</si>
  <si>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</si>
  <si>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</si>
  <si>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</si>
  <si>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</si>
  <si>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</si>
  <si>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</si>
  <si>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</si>
  <si>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</si>
  <si>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</si>
  <si>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</si>
  <si>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</si>
  <si>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</si>
  <si>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</si>
  <si>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</si>
  <si>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</si>
  <si>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</si>
  <si>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</si>
  <si>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</si>
  <si>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</si>
  <si>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</si>
  <si>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</si>
  <si>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</si>
  <si>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</si>
  <si>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</si>
  <si>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</si>
  <si>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</si>
  <si>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</si>
  <si>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</si>
  <si>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</si>
  <si>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</si>
  <si>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</si>
  <si>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</si>
  <si>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</si>
  <si>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</si>
  <si>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</si>
  <si>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</si>
  <si>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</si>
  <si>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</si>
  <si>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</si>
  <si>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</si>
  <si>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</si>
  <si>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</si>
  <si>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</si>
  <si>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</si>
  <si>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</si>
  <si>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</si>
  <si>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</si>
  <si>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</si>
  <si>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</si>
  <si>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</si>
  <si>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</si>
  <si>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</si>
  <si>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</si>
  <si>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</si>
  <si>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</si>
  <si>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</si>
  <si>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</si>
  <si>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</si>
  <si>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</si>
  <si>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</si>
  <si>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</si>
  <si>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</si>
  <si>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</si>
  <si>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</si>
  <si>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</si>
  <si>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</si>
  <si>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</si>
  <si>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</si>
  <si>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</si>
  <si>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</si>
  <si>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</si>
  <si>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</si>
  <si>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</si>
  <si>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</si>
  <si>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</si>
  <si>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</si>
  <si>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</si>
  <si>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</si>
  <si>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</si>
  <si>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</si>
  <si>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</si>
  <si>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</si>
  <si>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</si>
  <si>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</si>
  <si>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</si>
  <si>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</si>
  <si>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</si>
  <si>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</si>
  <si>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</si>
  <si>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</si>
  <si>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</si>
  <si>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</si>
  <si>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</si>
  <si>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</si>
  <si>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</si>
  <si>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</si>
  <si>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</si>
  <si>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</si>
  <si>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</si>
  <si>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</si>
  <si>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</si>
  <si>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</si>
  <si>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</si>
  <si>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</si>
  <si>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</si>
  <si>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</si>
  <si>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</si>
  <si>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</si>
  <si>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</si>
  <si>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</si>
  <si>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</si>
  <si>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</si>
  <si>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</si>
  <si>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</si>
  <si>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</si>
  <si>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</si>
  <si>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</si>
  <si>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</si>
  <si>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</si>
  <si>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</si>
  <si>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</si>
  <si>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</si>
  <si>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</si>
  <si>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</si>
  <si>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</si>
  <si>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</si>
  <si>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</si>
  <si>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</si>
  <si>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</si>
  <si>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</si>
  <si>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</si>
  <si>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</si>
  <si>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</si>
  <si>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</si>
  <si>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</si>
  <si>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</si>
  <si>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</si>
  <si>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</si>
  <si>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</si>
  <si>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</si>
  <si>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</si>
  <si>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</si>
  <si>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</si>
  <si>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</si>
  <si>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</si>
  <si>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</si>
  <si>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</si>
  <si>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</si>
  <si>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</si>
  <si>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</si>
  <si>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</si>
  <si>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</si>
  <si>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</si>
  <si>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</si>
  <si>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</si>
  <si>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</si>
  <si>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</si>
  <si>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</si>
  <si>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</si>
  <si>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</si>
  <si>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</si>
  <si>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</si>
  <si>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</si>
  <si>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</si>
  <si>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</si>
  <si>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</si>
  <si>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</si>
  <si>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</si>
  <si>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</si>
  <si>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</si>
  <si>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</si>
  <si>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</si>
  <si>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</si>
  <si>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</si>
  <si>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</si>
  <si>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</si>
  <si>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</si>
  <si>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</si>
  <si>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</si>
  <si>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</si>
  <si>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</si>
  <si>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</si>
  <si>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</si>
  <si>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</si>
  <si>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</si>
  <si>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</si>
  <si>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</si>
  <si>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</si>
  <si>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</si>
  <si>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</si>
  <si>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</si>
  <si>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</si>
  <si>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</si>
  <si>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</si>
  <si>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</si>
  <si>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</si>
  <si>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</si>
  <si>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</si>
  <si>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</si>
  <si>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</si>
  <si>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</si>
  <si>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</si>
  <si>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</si>
  <si>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</si>
  <si>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</si>
  <si>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</si>
  <si>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</si>
  <si>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</si>
  <si>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</si>
  <si>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</si>
  <si>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</si>
  <si>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</si>
  <si>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</si>
  <si>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</si>
  <si>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</si>
  <si>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</si>
  <si>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</si>
  <si>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</si>
  <si>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</si>
  <si>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</si>
  <si>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</si>
  <si>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</si>
  <si>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</si>
  <si>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</si>
  <si>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</si>
  <si>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</si>
  <si>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</si>
  <si>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</si>
  <si>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</si>
  <si>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</si>
  <si>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</si>
  <si>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</si>
  <si>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</si>
  <si>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</si>
  <si>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</si>
  <si>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</si>
  <si>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</si>
  <si>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</si>
  <si>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</si>
  <si>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</si>
  <si>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</si>
  <si>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</si>
  <si>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</si>
  <si>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</si>
  <si>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</si>
  <si>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</si>
  <si>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</si>
  <si>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</si>
  <si>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</si>
  <si>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</si>
  <si>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</si>
  <si>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</si>
  <si>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</si>
  <si>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</si>
  <si>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</si>
  <si>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</si>
  <si>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</si>
  <si>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</si>
  <si>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</si>
  <si>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</si>
  <si>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</si>
  <si>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</si>
  <si>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</si>
  <si>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</si>
  <si>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</si>
  <si>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</si>
  <si>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</si>
  <si>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</si>
  <si>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</si>
  <si>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</si>
  <si>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</si>
  <si>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</si>
  <si>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</si>
  <si>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</si>
  <si>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</si>
  <si>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</si>
  <si>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</si>
  <si>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</si>
  <si>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</si>
  <si>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</si>
  <si>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</si>
  <si>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</si>
  <si>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</si>
  <si>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</si>
  <si>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</si>
  <si>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</si>
  <si>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</si>
  <si>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</si>
  <si>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</si>
  <si>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</si>
  <si>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</si>
  <si>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</si>
  <si>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</si>
  <si>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</si>
  <si>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</si>
  <si>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</si>
  <si>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</si>
  <si>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</si>
  <si>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</si>
  <si>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</si>
  <si>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</si>
  <si>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</si>
  <si>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</si>
  <si>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</si>
  <si>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</si>
  <si>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</si>
  <si>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</si>
  <si>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</si>
  <si>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</si>
  <si>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</si>
  <si>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</si>
  <si>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</si>
  <si>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</si>
  <si>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</si>
  <si>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</si>
  <si>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</si>
  <si>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</si>
  <si>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</si>
  <si>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</si>
  <si>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</si>
  <si>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</si>
  <si>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</si>
  <si>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</si>
  <si>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</si>
  <si>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</si>
  <si>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</si>
  <si>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</si>
  <si>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</si>
  <si>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</si>
  <si>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</si>
  <si>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</si>
  <si>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</si>
  <si>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</si>
  <si>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</si>
  <si>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</si>
  <si>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</si>
  <si>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</si>
  <si>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</si>
  <si>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</si>
  <si>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</si>
  <si>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</si>
  <si>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</si>
  <si>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</si>
  <si>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</si>
  <si>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</si>
  <si>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</si>
  <si>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</si>
  <si>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</si>
  <si>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</si>
  <si>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</si>
  <si>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</si>
  <si>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</si>
  <si>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</si>
  <si>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</si>
  <si>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</si>
  <si>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</si>
  <si>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</si>
  <si>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</si>
  <si>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</si>
  <si>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</si>
  <si>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</si>
  <si>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</si>
  <si>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</si>
  <si>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</si>
  <si>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</si>
  <si>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</si>
  <si>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</si>
  <si>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</si>
  <si>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</si>
  <si>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</si>
  <si>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</si>
  <si>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</si>
  <si>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</si>
  <si>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</si>
  <si>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</si>
  <si>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</si>
  <si>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</si>
  <si>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</si>
  <si>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</si>
  <si>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</si>
  <si>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</si>
  <si>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</si>
  <si>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</si>
  <si>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</si>
  <si>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</si>
  <si>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</si>
  <si>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</si>
  <si>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</si>
  <si>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</si>
  <si>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</si>
  <si>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</si>
  <si>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</si>
  <si>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</si>
  <si>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</si>
  <si>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</si>
  <si>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</si>
  <si>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</si>
  <si>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</si>
  <si>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</si>
  <si>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</si>
  <si>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</si>
  <si>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</si>
  <si>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</si>
  <si>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</si>
  <si>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</si>
  <si>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</si>
  <si>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</si>
  <si>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</si>
  <si>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</si>
  <si>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</si>
  <si>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</si>
  <si>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</si>
  <si>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</si>
  <si>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</si>
  <si>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</si>
  <si>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</si>
  <si>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</si>
  <si>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</si>
  <si>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</si>
  <si>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</si>
  <si>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</si>
  <si>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</si>
  <si>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</si>
  <si>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</si>
  <si>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</si>
  <si>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</si>
  <si>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</si>
  <si>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</si>
  <si>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</si>
  <si>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</si>
  <si>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</si>
  <si>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</si>
  <si>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</si>
  <si>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</si>
  <si>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</si>
  <si>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</si>
  <si>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</si>
  <si>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</si>
  <si>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</si>
  <si>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</si>
  <si>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</si>
  <si>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</si>
  <si>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</si>
  <si>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</si>
  <si>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</si>
  <si>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</si>
  <si>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</si>
  <si>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</si>
  <si>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</si>
  <si>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</si>
  <si>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</si>
  <si>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</si>
  <si>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</si>
  <si>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</si>
  <si>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</si>
  <si>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</si>
  <si>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</si>
  <si>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</si>
  <si>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</si>
  <si>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</si>
  <si>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</si>
  <si>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</si>
  <si>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</si>
  <si>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</si>
  <si>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</si>
  <si>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</si>
  <si>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</si>
  <si>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</si>
  <si>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</si>
  <si>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</si>
  <si>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</si>
  <si>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</si>
  <si>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</si>
  <si>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</si>
  <si>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</si>
  <si>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</si>
  <si>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</si>
  <si>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</si>
  <si>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</si>
  <si>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</si>
  <si>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</si>
  <si>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</si>
  <si>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</si>
  <si>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</si>
  <si>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</si>
  <si>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</si>
  <si>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</si>
  <si>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</si>
  <si>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</si>
  <si>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</si>
  <si>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</si>
  <si>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</si>
  <si>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</si>
  <si>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</si>
  <si>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</si>
  <si>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</si>
  <si>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</si>
  <si>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</si>
  <si>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</si>
  <si>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</si>
  <si>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</si>
  <si>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</si>
  <si>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</si>
  <si>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</si>
  <si>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</si>
  <si>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</si>
  <si>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</si>
  <si>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</si>
  <si>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</si>
  <si>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</si>
  <si>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</si>
  <si>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</si>
  <si>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</si>
  <si>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</si>
  <si>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</si>
  <si>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</si>
  <si>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</si>
  <si>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</si>
  <si>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</si>
  <si>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</si>
  <si>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</si>
  <si>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</si>
  <si>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</si>
  <si>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</si>
  <si>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</si>
  <si>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</si>
  <si>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</si>
  <si>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</si>
  <si>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</si>
  <si>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</si>
  <si>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</si>
  <si>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</si>
  <si>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</si>
  <si>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</si>
  <si>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</si>
  <si>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</si>
  <si>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</si>
  <si>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</si>
  <si>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</si>
  <si>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</si>
  <si>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</si>
  <si>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</si>
  <si>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</si>
  <si>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</si>
  <si>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</si>
  <si>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</si>
  <si>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</si>
  <si>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</si>
  <si>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</si>
  <si>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</si>
  <si>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</si>
  <si>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</si>
  <si>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</si>
  <si>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</si>
  <si>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</si>
  <si>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</si>
  <si>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</si>
  <si>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</si>
  <si>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</si>
  <si>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</si>
  <si>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</si>
  <si>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</si>
  <si>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</si>
  <si>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</si>
  <si>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</si>
  <si>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</si>
  <si>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</si>
  <si>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</si>
  <si>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</si>
  <si>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</si>
  <si>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</si>
  <si>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</si>
  <si>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</si>
  <si>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</si>
  <si>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</si>
  <si>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</si>
  <si>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</si>
  <si>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</si>
  <si>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</si>
  <si>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</si>
  <si>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</si>
  <si>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</si>
  <si>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</si>
  <si>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</si>
  <si>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</si>
  <si>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</si>
  <si>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</si>
  <si>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</si>
  <si>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</si>
  <si>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</si>
  <si>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</si>
  <si>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</si>
  <si>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</si>
  <si>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</si>
  <si>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</si>
  <si>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</si>
  <si>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</si>
  <si>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</si>
  <si>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</si>
  <si>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</si>
  <si>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</si>
  <si>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</si>
  <si>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</si>
  <si>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</si>
  <si>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</si>
  <si>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</si>
  <si>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</si>
  <si>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</si>
  <si>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</si>
  <si>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</si>
  <si>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</si>
  <si>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</si>
  <si>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</si>
  <si>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</si>
  <si>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</si>
  <si>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</si>
  <si>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</si>
  <si>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</si>
  <si>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</si>
  <si>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</si>
  <si>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</si>
  <si>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</si>
  <si>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</si>
  <si>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</si>
  <si>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</si>
  <si>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</si>
  <si>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</si>
  <si>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</si>
  <si>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</si>
  <si>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</si>
  <si>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</si>
  <si>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</si>
  <si>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</si>
  <si>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</si>
  <si>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</si>
  <si>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</si>
  <si>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</si>
  <si>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</si>
  <si>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</si>
  <si>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</si>
  <si>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</si>
  <si>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</si>
  <si>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</si>
  <si>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</si>
  <si>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</si>
  <si>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</si>
  <si>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</si>
  <si>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</si>
  <si>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</si>
  <si>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</si>
  <si>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</si>
  <si>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</si>
  <si>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</si>
  <si>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</si>
  <si>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</si>
  <si>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</si>
  <si>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</si>
  <si>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</si>
  <si>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</si>
  <si>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</si>
  <si>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</si>
  <si>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</si>
  <si>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</si>
  <si>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</si>
  <si>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</si>
  <si>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</si>
  <si>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</si>
  <si>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</si>
  <si>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</si>
  <si>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</si>
  <si>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</si>
  <si>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</si>
  <si>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</si>
  <si>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</si>
  <si>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</si>
  <si>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</si>
  <si>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</si>
  <si>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</si>
  <si>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</si>
  <si>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</si>
  <si>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</si>
  <si>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</si>
  <si>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</si>
  <si>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</si>
  <si>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</si>
  <si>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</si>
  <si>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</si>
  <si>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</si>
  <si>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</si>
  <si>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</si>
  <si>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</si>
  <si>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</si>
  <si>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</si>
  <si>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</si>
  <si>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</si>
  <si>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</si>
  <si>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</si>
  <si>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</si>
  <si>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</si>
  <si>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</si>
  <si>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</si>
  <si>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</si>
  <si>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</si>
  <si>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</si>
  <si>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</si>
  <si>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</si>
  <si>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</si>
  <si>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</si>
  <si>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</si>
  <si>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</si>
  <si>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</si>
  <si>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</si>
  <si>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</si>
  <si>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</si>
  <si>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</si>
  <si>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</si>
  <si>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</si>
  <si>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</si>
  <si>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</si>
  <si>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</si>
  <si>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</si>
  <si>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</si>
  <si>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</si>
  <si>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</si>
  <si>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</si>
  <si>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</si>
  <si>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</si>
  <si>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</si>
  <si>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</si>
  <si>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</si>
  <si>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</si>
  <si>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</si>
  <si>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</si>
  <si>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</si>
  <si>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</si>
  <si>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</si>
  <si>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</si>
  <si>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</si>
  <si>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</si>
  <si>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</si>
  <si>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</si>
  <si>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</si>
  <si>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</si>
  <si>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</si>
  <si>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</si>
  <si>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</si>
  <si>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</si>
  <si>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</si>
  <si>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</si>
  <si>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</si>
  <si>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</si>
  <si>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</si>
  <si>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</si>
  <si>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</si>
  <si>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</si>
  <si>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</si>
  <si>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</si>
  <si>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</si>
  <si>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</si>
  <si>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</si>
  <si>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</si>
  <si>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</si>
  <si>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</si>
  <si>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</si>
  <si>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</si>
  <si>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</si>
  <si>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</si>
  <si>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</si>
  <si>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</si>
  <si>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</si>
  <si>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</si>
  <si>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</si>
  <si>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</si>
  <si>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</si>
  <si>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</si>
  <si>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</si>
  <si>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</si>
  <si>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</si>
  <si>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</si>
  <si>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</si>
  <si>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</si>
  <si>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</si>
  <si>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</si>
  <si>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</si>
  <si>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</si>
  <si>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</si>
  <si>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</si>
  <si>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</si>
  <si>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</si>
  <si>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</si>
  <si>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</si>
  <si>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</si>
  <si>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</si>
  <si>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</si>
  <si>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</si>
  <si>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</si>
  <si>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</si>
  <si>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</si>
  <si>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</si>
  <si>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</si>
  <si>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</si>
  <si>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</si>
  <si>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</si>
  <si>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</si>
  <si>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</si>
  <si>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</si>
  <si>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</si>
  <si>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</si>
  <si>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</si>
  <si>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</si>
  <si>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</si>
  <si>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</si>
  <si>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</si>
  <si>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</si>
  <si>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</si>
  <si>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</si>
  <si>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</si>
  <si>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</si>
  <si>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</si>
  <si>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</si>
  <si>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</si>
  <si>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</si>
  <si>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</si>
  <si>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</si>
  <si>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</si>
  <si>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</si>
  <si>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</si>
  <si>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</si>
  <si>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</si>
  <si>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</si>
  <si>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</si>
  <si>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</si>
  <si>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</si>
  <si>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</si>
  <si>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</si>
  <si>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</si>
  <si>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</si>
  <si>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</si>
  <si>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</si>
  <si>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</si>
  <si>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</si>
  <si>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</si>
  <si>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</si>
  <si>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</si>
  <si>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</si>
  <si>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</si>
  <si>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</si>
  <si>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</si>
  <si>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</si>
  <si>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</si>
  <si>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</si>
  <si>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</si>
  <si>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</si>
  <si>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</si>
  <si>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</si>
  <si>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</si>
  <si>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</si>
  <si>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</si>
  <si>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</si>
  <si>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</si>
  <si>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</si>
  <si>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</si>
  <si>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</si>
  <si>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</si>
  <si>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</si>
  <si>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</si>
  <si>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</si>
  <si>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</si>
  <si>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</si>
  <si>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</si>
  <si>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</si>
  <si>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</si>
  <si>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</si>
  <si>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</si>
  <si>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</si>
  <si>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</si>
  <si>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</si>
  <si>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</si>
  <si>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</si>
  <si>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</si>
  <si>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</si>
  <si>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</si>
  <si>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</si>
  <si>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</si>
  <si>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</si>
  <si>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</si>
  <si>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</si>
  <si>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</si>
  <si>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</si>
  <si>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</si>
  <si>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</si>
  <si>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</si>
  <si>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</si>
  <si>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</si>
  <si>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</si>
  <si>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</si>
  <si>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</si>
  <si>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</si>
  <si>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</si>
  <si>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</si>
  <si>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</si>
  <si>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</si>
  <si>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</si>
  <si>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</si>
  <si>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</si>
  <si>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</si>
  <si>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</si>
  <si>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</si>
  <si>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</si>
  <si>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</si>
  <si>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</si>
  <si>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</si>
  <si>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</si>
  <si>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</si>
  <si>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</si>
  <si>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</si>
  <si>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</si>
  <si>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</si>
  <si>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</si>
  <si>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</si>
  <si>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</si>
  <si>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</si>
  <si>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</si>
  <si>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</si>
  <si>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</si>
  <si>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</si>
  <si>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</si>
  <si>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</si>
  <si>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</si>
  <si>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</si>
  <si>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</si>
  <si>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</si>
  <si>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</si>
  <si>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</si>
  <si>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</si>
  <si>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</si>
  <si>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</si>
  <si>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</si>
  <si>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</si>
  <si>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</si>
  <si>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</si>
  <si>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</si>
  <si>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</si>
  <si>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</si>
  <si>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</si>
  <si>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</si>
  <si>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</si>
  <si>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</si>
  <si>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</si>
  <si>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</si>
  <si>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</si>
  <si>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</si>
  <si>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</si>
  <si>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</si>
  <si>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</si>
  <si>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</si>
  <si>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</si>
  <si>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</si>
  <si>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</si>
  <si>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</si>
  <si>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</si>
  <si>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</si>
  <si>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</si>
  <si>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</si>
  <si>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</si>
  <si>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</si>
  <si>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</si>
  <si>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</si>
  <si>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</si>
  <si>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</si>
  <si>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</si>
  <si>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</si>
  <si>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</si>
  <si>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</si>
  <si>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</si>
  <si>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</si>
  <si>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</si>
  <si>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</si>
  <si>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</si>
  <si>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</si>
  <si>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</si>
  <si>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</si>
  <si>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</si>
  <si>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</si>
  <si>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</si>
  <si>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</si>
  <si>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</si>
  <si>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</si>
  <si>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</si>
  <si>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</si>
  <si>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</si>
  <si>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</si>
  <si>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</si>
  <si>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</si>
  <si>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</si>
  <si>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</si>
  <si>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</si>
  <si>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</si>
  <si>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</si>
  <si>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</si>
  <si>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</si>
  <si>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</si>
  <si>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</si>
  <si>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</si>
  <si>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</si>
  <si>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</si>
  <si>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</si>
  <si>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</si>
  <si>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</si>
  <si>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</si>
  <si>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</si>
  <si>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</si>
  <si>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</si>
  <si>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</si>
  <si>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</si>
  <si>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</si>
  <si>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</si>
  <si>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</si>
  <si>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</si>
  <si>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</si>
  <si>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</si>
  <si>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</si>
  <si>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</si>
  <si>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</si>
  <si>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</si>
  <si>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</si>
  <si>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</si>
  <si>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</si>
  <si>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</si>
  <si>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</si>
  <si>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</si>
  <si>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</si>
  <si>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</si>
  <si>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</si>
  <si>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</si>
  <si>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</si>
  <si>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</si>
  <si>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</si>
  <si>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</si>
  <si>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</si>
  <si>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</si>
  <si>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</si>
  <si>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</si>
  <si>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</si>
  <si>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</si>
  <si>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</si>
  <si>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</si>
  <si>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</si>
  <si>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</si>
  <si>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</si>
  <si>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</si>
  <si>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</si>
  <si>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</si>
  <si>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</si>
  <si>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</si>
  <si>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</si>
  <si>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</si>
  <si>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</si>
  <si>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</si>
  <si>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</si>
  <si>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</si>
  <si>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</si>
  <si>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</si>
  <si>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</si>
  <si>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</si>
  <si>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</si>
  <si>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</si>
  <si>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</si>
  <si>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</si>
  <si>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</si>
  <si>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</si>
  <si>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</si>
  <si>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</si>
  <si>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</si>
  <si>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</si>
  <si>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</si>
  <si>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</si>
  <si>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</si>
  <si>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</si>
  <si>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</si>
  <si>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</si>
  <si>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</si>
  <si>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</si>
  <si>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</si>
  <si>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</si>
  <si>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</si>
  <si>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</si>
  <si>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</si>
  <si>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</si>
  <si>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</si>
  <si>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</si>
  <si>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</si>
  <si>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</si>
  <si>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</si>
  <si>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</si>
  <si>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</si>
  <si>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</si>
  <si>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</si>
  <si>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</si>
  <si>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</si>
  <si>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</si>
  <si>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</si>
  <si>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</si>
  <si>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</si>
  <si>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</si>
  <si>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</si>
  <si>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</si>
  <si>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</si>
  <si>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</si>
  <si>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</si>
  <si>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</si>
  <si>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</si>
  <si>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</si>
  <si>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</si>
  <si>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</si>
  <si>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</si>
  <si>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</si>
  <si>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</si>
  <si>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</si>
  <si>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</si>
  <si>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</si>
  <si>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</si>
  <si>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</si>
  <si>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</si>
  <si>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</si>
  <si>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</si>
  <si>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</si>
  <si>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</si>
  <si>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</si>
  <si>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</si>
  <si>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</si>
  <si>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</si>
  <si>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</si>
  <si>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</si>
  <si>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</si>
  <si>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</si>
  <si>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</si>
  <si>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</si>
  <si>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</si>
  <si>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</si>
  <si>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</si>
  <si>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</si>
  <si>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</si>
  <si>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</si>
  <si>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</si>
  <si>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</si>
  <si>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</si>
  <si>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</si>
  <si>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</si>
  <si>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</si>
  <si>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</si>
  <si>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</si>
  <si>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</si>
  <si>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</si>
  <si>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</si>
  <si>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</si>
  <si>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</si>
  <si>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</si>
  <si>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</si>
  <si>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</si>
  <si>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</si>
  <si>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</si>
  <si>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</si>
  <si>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</si>
  <si>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</si>
  <si>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</si>
  <si>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</si>
  <si>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</si>
  <si>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</si>
  <si>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</si>
  <si>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</si>
  <si>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</si>
  <si>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</si>
  <si>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</si>
  <si>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</si>
  <si>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</si>
  <si>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</si>
  <si>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</si>
  <si>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</si>
  <si>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</si>
  <si>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</si>
  <si>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</si>
  <si>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</si>
  <si>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</si>
  <si>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</si>
  <si>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</si>
  <si>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</si>
  <si>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</si>
  <si>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</si>
  <si>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</si>
  <si>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</si>
  <si>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</si>
  <si>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</si>
  <si>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</si>
  <si>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</si>
  <si>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</si>
  <si>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</si>
  <si>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</si>
  <si>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</si>
  <si>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</si>
  <si>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</si>
  <si>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</si>
  <si>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</si>
  <si>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</si>
  <si>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</si>
  <si>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</si>
  <si>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</si>
  <si>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</si>
  <si>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</si>
  <si>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</si>
  <si>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</si>
  <si>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</si>
  <si>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</si>
  <si>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</si>
  <si>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</si>
  <si>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</si>
  <si>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</si>
  <si>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</si>
  <si>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</si>
  <si>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</si>
  <si>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</si>
  <si>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</si>
  <si>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</si>
  <si>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</si>
  <si>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</si>
  <si>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</si>
  <si>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</si>
  <si>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</si>
  <si>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</si>
  <si>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</si>
  <si>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</si>
  <si>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</si>
  <si>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</si>
  <si>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</si>
  <si>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</si>
  <si>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</si>
  <si>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</si>
  <si>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</si>
  <si>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</si>
  <si>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</si>
  <si>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</si>
  <si>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</si>
  <si>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</si>
  <si>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</si>
  <si>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</si>
  <si>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</si>
  <si>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</si>
  <si>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</si>
  <si>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</si>
  <si>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</si>
  <si>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</si>
  <si>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</si>
  <si>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</si>
  <si>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</si>
  <si>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</si>
  <si>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</si>
  <si>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</si>
  <si>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</si>
  <si>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</si>
  <si>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</si>
  <si>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</si>
  <si>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</si>
  <si>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</si>
  <si>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</si>
  <si>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</si>
  <si>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</si>
  <si>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</si>
  <si>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</si>
  <si>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</si>
  <si>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</si>
  <si>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</si>
  <si>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</si>
  <si>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</si>
  <si>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</si>
  <si>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</si>
  <si>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</si>
  <si>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</si>
  <si>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</si>
  <si>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</si>
  <si>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</si>
  <si>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</si>
  <si>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</si>
  <si>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</si>
  <si>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</si>
  <si>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</si>
  <si>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</si>
  <si>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</si>
  <si>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</si>
  <si>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</si>
  <si>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</si>
  <si>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</si>
  <si>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</si>
  <si>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</si>
  <si>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</si>
  <si>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</si>
  <si>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</si>
  <si>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</si>
  <si>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</si>
  <si>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</si>
  <si>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</si>
  <si>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</si>
  <si>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</si>
  <si>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</si>
  <si>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</si>
  <si>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</si>
  <si>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</si>
  <si>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</si>
  <si>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</si>
  <si>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</si>
  <si>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</si>
  <si>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</si>
  <si>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</si>
  <si>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</si>
  <si>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</si>
  <si>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</si>
  <si>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</si>
  <si>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</si>
  <si>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</si>
  <si>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</si>
  <si>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</si>
  <si>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</si>
  <si>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</si>
  <si>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</si>
  <si>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</si>
  <si>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</si>
  <si>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</si>
  <si>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</si>
  <si>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</si>
  <si>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</si>
  <si>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</si>
  <si>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</si>
  <si>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</si>
  <si>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</si>
  <si>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</si>
  <si>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</si>
  <si>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</si>
  <si>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</si>
  <si>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</si>
  <si>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</si>
  <si>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</si>
  <si>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</si>
  <si>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</si>
  <si>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</si>
  <si>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</si>
  <si>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</si>
  <si>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</si>
  <si>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</si>
  <si>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</si>
  <si>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</si>
  <si>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</si>
  <si>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</si>
  <si>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</si>
  <si>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</si>
  <si>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</si>
  <si>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</si>
  <si>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</si>
  <si>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</si>
  <si>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</si>
  <si>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</si>
  <si>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</si>
  <si>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</si>
  <si>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</si>
  <si>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</si>
  <si>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</si>
  <si>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</si>
  <si>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</si>
  <si>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</si>
  <si>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</si>
  <si>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</si>
  <si>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</si>
  <si>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</si>
  <si>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</si>
  <si>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</si>
  <si>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</si>
  <si>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</si>
  <si>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</si>
  <si>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</si>
  <si>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</si>
  <si>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</si>
  <si>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</si>
  <si>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</si>
  <si>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</si>
  <si>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</si>
  <si>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</si>
  <si>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</si>
  <si>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</si>
  <si>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</si>
  <si>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</si>
  <si>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</si>
  <si>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</si>
  <si>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</si>
  <si>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</si>
  <si>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</si>
  <si>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</si>
  <si>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</si>
  <si>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</si>
  <si>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</si>
  <si>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</si>
  <si>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</si>
  <si>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</si>
  <si>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</si>
  <si>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</si>
  <si>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</si>
  <si>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</si>
  <si>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</si>
  <si>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</si>
  <si>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</si>
  <si>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</si>
  <si>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</si>
  <si>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</si>
  <si>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</si>
  <si>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</si>
  <si>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</si>
  <si>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</si>
  <si>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</si>
  <si>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</si>
  <si>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</si>
  <si>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</si>
  <si>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</si>
  <si>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</si>
  <si>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</si>
  <si>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</si>
  <si>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</si>
  <si>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</si>
  <si>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</si>
  <si>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</si>
  <si>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</si>
  <si>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</si>
  <si>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</si>
  <si>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</si>
  <si>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</si>
  <si>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</si>
  <si>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</si>
  <si>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</si>
  <si>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</si>
  <si>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</si>
  <si>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</si>
  <si>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</si>
  <si>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</si>
  <si>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</si>
  <si>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</si>
  <si>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</si>
  <si>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</si>
  <si>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</si>
  <si>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</si>
  <si>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</si>
  <si>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</si>
  <si>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</si>
  <si>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</si>
  <si>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</si>
  <si>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</si>
  <si>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</si>
  <si>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</si>
  <si>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</si>
  <si>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</si>
  <si>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</si>
  <si>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</si>
  <si>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</si>
  <si>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</si>
  <si>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</si>
  <si>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</si>
  <si>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</si>
  <si>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</si>
  <si>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</si>
  <si>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</si>
  <si>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</si>
  <si>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</si>
  <si>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</si>
  <si>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</si>
  <si>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</si>
  <si>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</si>
  <si>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</si>
  <si>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</si>
  <si>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</si>
  <si>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</si>
  <si>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</si>
  <si>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</si>
  <si>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</si>
  <si>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</si>
  <si>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</si>
  <si>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</si>
  <si>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</si>
  <si>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</si>
  <si>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</si>
  <si>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</si>
  <si>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</si>
  <si>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</si>
  <si>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</si>
  <si>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</si>
  <si>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</si>
  <si>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</si>
  <si>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</si>
  <si>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</si>
  <si>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</si>
  <si>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</si>
  <si>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</si>
  <si>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</si>
  <si>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</si>
  <si>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</si>
  <si>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</si>
  <si>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</si>
  <si>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</si>
  <si>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</si>
  <si>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</si>
  <si>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</si>
  <si>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</si>
  <si>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</si>
  <si>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</si>
  <si>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</si>
  <si>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</si>
  <si>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</si>
  <si>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</si>
  <si>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</si>
  <si>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</si>
  <si>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</si>
  <si>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</si>
  <si>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</si>
  <si>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</si>
  <si>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</si>
  <si>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</si>
  <si>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</si>
  <si>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</si>
  <si>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</si>
  <si>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</si>
  <si>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</si>
  <si>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</si>
  <si>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</si>
  <si>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</si>
  <si>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</si>
  <si>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</si>
  <si>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</si>
  <si>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</si>
  <si>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</si>
  <si>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</si>
  <si>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</si>
  <si>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</si>
  <si>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</si>
  <si>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</si>
  <si>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</si>
  <si>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</si>
  <si>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</si>
  <si>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</si>
  <si>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</si>
  <si>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</si>
  <si>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</si>
  <si>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</si>
  <si>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</si>
  <si>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</si>
  <si>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</si>
  <si>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</si>
  <si>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</si>
  <si>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</si>
  <si>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</si>
  <si>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</si>
  <si>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</si>
  <si>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</si>
  <si>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</si>
  <si>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</si>
  <si>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</si>
  <si>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</si>
  <si>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</si>
  <si>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</si>
  <si>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</si>
  <si>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</si>
  <si>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</si>
  <si>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</si>
  <si>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</si>
  <si>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</si>
  <si>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</si>
  <si>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</si>
  <si>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</si>
  <si>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</si>
  <si>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</si>
  <si>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</si>
  <si>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</si>
  <si>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</si>
  <si>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</si>
  <si>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</si>
  <si>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</si>
  <si>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</si>
  <si>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</si>
  <si>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</si>
  <si>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</si>
  <si>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</si>
  <si>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</si>
  <si>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</si>
  <si>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</si>
  <si>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</si>
  <si>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</si>
  <si>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</si>
  <si>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</si>
  <si>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</si>
  <si>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</si>
  <si>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</si>
  <si>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</si>
  <si>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</si>
  <si>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</si>
  <si>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</si>
  <si>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</si>
  <si>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</si>
  <si>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</si>
  <si>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</si>
  <si>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</si>
  <si>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</si>
  <si>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</si>
  <si>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</si>
  <si>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</si>
  <si>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</si>
  <si>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</si>
  <si>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</si>
  <si>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</si>
  <si>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</si>
  <si>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</si>
  <si>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</si>
  <si>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</si>
  <si>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</si>
  <si>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</si>
  <si>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</si>
  <si>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</si>
  <si>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</si>
  <si>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</si>
  <si>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</si>
  <si>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</si>
  <si>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</si>
  <si>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</si>
  <si>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</si>
  <si>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</si>
  <si>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</si>
  <si>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</si>
  <si>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</si>
  <si>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</si>
  <si>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</si>
  <si>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</si>
  <si>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</si>
  <si>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</si>
  <si>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</si>
  <si>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</si>
  <si>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</si>
  <si>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</si>
  <si>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</si>
  <si>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</si>
  <si>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</si>
  <si>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</si>
  <si>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</si>
  <si>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</si>
  <si>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</si>
  <si>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</si>
  <si>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</si>
  <si>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</si>
  <si>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</si>
  <si>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</si>
  <si>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</si>
  <si>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</si>
  <si>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</si>
  <si>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</si>
  <si>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</si>
  <si>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</si>
  <si>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</si>
  <si>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</si>
  <si>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</si>
  <si>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</si>
  <si>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</si>
  <si>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</si>
  <si>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</si>
  <si>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</si>
  <si>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</si>
  <si>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</si>
  <si>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</si>
  <si>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</si>
  <si>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</si>
  <si>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</si>
  <si>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</si>
  <si>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</si>
  <si>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</si>
  <si>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</si>
  <si>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</si>
  <si>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</si>
  <si>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</si>
  <si>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</si>
  <si>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</si>
  <si>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</si>
  <si>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</si>
  <si>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</si>
  <si>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</si>
  <si>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</si>
  <si>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</si>
  <si>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</si>
  <si>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</si>
  <si>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</si>
  <si>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</si>
  <si>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</si>
  <si>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</si>
  <si>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</si>
  <si>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</si>
  <si>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</si>
  <si>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</si>
  <si>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</si>
  <si>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</si>
  <si>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</si>
  <si>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</si>
  <si>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</si>
  <si>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</si>
  <si>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</si>
  <si>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</si>
  <si>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</si>
  <si>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</si>
  <si>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</si>
  <si>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</si>
  <si>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</si>
  <si>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</si>
  <si>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</si>
  <si>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</si>
  <si>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</si>
  <si>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</si>
  <si>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</si>
  <si>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</si>
  <si>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</si>
  <si>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</si>
  <si>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</si>
  <si>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</si>
  <si>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</si>
  <si>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</si>
  <si>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</si>
  <si>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</si>
  <si>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</si>
  <si>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</si>
  <si>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</si>
  <si>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</si>
  <si>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</si>
  <si>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</si>
  <si>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</si>
  <si>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</si>
  <si>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</si>
  <si>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</si>
  <si>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</si>
  <si>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</si>
  <si>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</si>
  <si>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</si>
  <si>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</si>
  <si>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</si>
  <si>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</si>
  <si>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</si>
  <si>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</si>
  <si>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</si>
  <si>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</si>
  <si>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</si>
  <si>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</si>
  <si>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</si>
  <si>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</si>
  <si>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</si>
  <si>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</si>
  <si>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</si>
  <si>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</si>
  <si>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</si>
  <si>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</si>
  <si>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</si>
  <si>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</si>
  <si>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</si>
  <si>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</si>
  <si>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</si>
  <si>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</si>
  <si>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</si>
  <si>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</si>
  <si>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</si>
  <si>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</si>
  <si>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</si>
  <si>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</si>
  <si>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</si>
  <si>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</si>
  <si>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</si>
  <si>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</si>
  <si>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</si>
  <si>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</si>
  <si>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</si>
  <si>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</si>
  <si>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</si>
  <si>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</si>
  <si>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</si>
  <si>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</si>
  <si>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</si>
  <si>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</si>
  <si>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</si>
  <si>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</si>
  <si>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</si>
  <si>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</si>
  <si>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</si>
  <si>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</si>
  <si>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</si>
  <si>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</si>
  <si>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</si>
  <si>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</si>
  <si>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</si>
  <si>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</si>
  <si>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</si>
  <si>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</si>
  <si>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</si>
  <si>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</si>
  <si>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</si>
  <si>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</si>
  <si>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</si>
  <si>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</si>
  <si>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</si>
  <si>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</si>
  <si>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</si>
  <si>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</si>
  <si>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</si>
  <si>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</si>
  <si>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</si>
  <si>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</si>
  <si>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</si>
  <si>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</si>
  <si>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</si>
  <si>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</si>
  <si>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</si>
  <si>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</si>
  <si>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</si>
  <si>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</si>
  <si>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</si>
  <si>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</si>
  <si>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</si>
  <si>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</si>
  <si>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</si>
  <si>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</si>
  <si>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</si>
  <si>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</si>
  <si>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</si>
  <si>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</si>
  <si>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</si>
  <si>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</si>
  <si>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</si>
  <si>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</si>
  <si>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</si>
  <si>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</si>
  <si>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</si>
  <si>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</si>
  <si>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</si>
  <si>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</si>
  <si>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</si>
  <si>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</si>
  <si>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</si>
  <si>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</si>
  <si>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</si>
  <si>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</si>
  <si>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</si>
  <si>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</si>
  <si>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</si>
  <si>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</si>
  <si>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</si>
  <si>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</si>
  <si>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</si>
  <si>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</si>
  <si>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</si>
  <si>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</si>
  <si>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</si>
  <si>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</si>
  <si>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</si>
  <si>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</si>
  <si>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</si>
  <si>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</si>
  <si>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</si>
  <si>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</si>
  <si>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</si>
  <si>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</si>
  <si>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</si>
  <si>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</si>
  <si>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</si>
  <si>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</si>
  <si>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</si>
  <si>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</si>
  <si>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</si>
  <si>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</si>
  <si>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</si>
  <si>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</si>
  <si>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</si>
  <si>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</si>
  <si>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</si>
  <si>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</si>
  <si>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</si>
  <si>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</si>
  <si>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</si>
  <si>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</si>
  <si>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</si>
  <si>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</si>
  <si>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</si>
  <si>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</si>
  <si>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</si>
  <si>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</si>
  <si>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</si>
  <si>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</si>
  <si>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</si>
  <si>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</si>
  <si>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</si>
  <si>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</si>
  <si>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</si>
  <si>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</si>
  <si>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</si>
  <si>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</si>
  <si>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</si>
  <si>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</si>
  <si>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</si>
  <si>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</si>
  <si>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</si>
  <si>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</si>
  <si>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</si>
  <si>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</si>
  <si>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</si>
  <si>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</si>
  <si>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</si>
  <si>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</si>
  <si>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</si>
  <si>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</si>
  <si>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</si>
  <si>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</si>
  <si>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</si>
  <si>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</si>
  <si>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</si>
  <si>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</si>
  <si>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</si>
  <si>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</si>
  <si>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</si>
  <si>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</si>
  <si>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</si>
  <si>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</si>
  <si>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</si>
  <si>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</si>
  <si>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</si>
  <si>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</si>
  <si>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</si>
  <si>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</si>
  <si>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</si>
  <si>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</si>
  <si>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</si>
  <si>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</si>
  <si>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</si>
  <si>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</si>
  <si>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</si>
  <si>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</si>
  <si>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</si>
  <si>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</si>
  <si>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</si>
  <si>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</si>
  <si>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</si>
  <si>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</si>
  <si>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</si>
  <si>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</si>
  <si>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</si>
  <si>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</si>
  <si>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</si>
  <si>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</si>
  <si>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</si>
  <si>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</si>
  <si>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</si>
  <si>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</si>
  <si>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</si>
  <si>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</si>
  <si>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</si>
  <si>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</si>
  <si>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</si>
  <si>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</si>
  <si>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</si>
  <si>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</si>
  <si>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</si>
  <si>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</si>
  <si>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</si>
  <si>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</si>
  <si>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</si>
  <si>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</si>
  <si>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</si>
  <si>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</si>
  <si>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</si>
  <si>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</si>
  <si>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</si>
  <si>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</si>
  <si>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</si>
  <si>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</si>
  <si>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</si>
  <si>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</si>
  <si>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</si>
  <si>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</si>
  <si>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</si>
  <si>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</si>
  <si>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</si>
  <si>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</si>
  <si>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</si>
  <si>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</si>
  <si>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</si>
  <si>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</si>
  <si>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</si>
  <si>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</si>
  <si>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</si>
  <si>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</si>
  <si>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</si>
  <si>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</si>
  <si>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</si>
  <si>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</si>
  <si>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</si>
  <si>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</si>
  <si>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</si>
  <si>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</si>
  <si>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</si>
  <si>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</si>
  <si>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</si>
  <si>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</si>
  <si>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</si>
  <si>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</si>
  <si>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</si>
  <si>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</si>
  <si>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</si>
  <si>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</si>
  <si>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</si>
  <si>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</si>
  <si>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</si>
  <si>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</si>
  <si>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</si>
  <si>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</si>
  <si>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</si>
  <si>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</si>
  <si>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</si>
  <si>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</si>
  <si>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</si>
  <si>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</si>
  <si>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</si>
  <si>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</si>
  <si>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</si>
  <si>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</si>
  <si>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</si>
  <si>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</si>
  <si>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</si>
  <si>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</si>
  <si>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</si>
  <si>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</si>
  <si>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</si>
  <si>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</si>
  <si>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</si>
  <si>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</si>
  <si>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</si>
  <si>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</si>
  <si>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</si>
  <si>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</si>
  <si>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</si>
  <si>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</si>
  <si>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</si>
  <si>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</si>
  <si>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</si>
  <si>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</si>
  <si>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</si>
  <si>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</si>
  <si>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</si>
  <si>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</si>
  <si>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</si>
  <si>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</si>
  <si>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</si>
  <si>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</si>
  <si>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</si>
  <si>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</si>
  <si>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</si>
  <si>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</si>
  <si>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</si>
  <si>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</si>
  <si>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</si>
  <si>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</si>
  <si>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</si>
  <si>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</si>
  <si>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</si>
  <si>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</si>
  <si>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</si>
  <si>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</si>
  <si>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</si>
  <si>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</si>
  <si>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</si>
  <si>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</si>
  <si>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</si>
  <si>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</si>
  <si>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</si>
  <si>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</si>
  <si>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</si>
  <si>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</si>
  <si>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</si>
  <si>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</si>
  <si>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</si>
  <si>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</si>
  <si>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</si>
  <si>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</si>
  <si>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</si>
  <si>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</si>
  <si>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</si>
  <si>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</si>
  <si>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</si>
  <si>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</si>
  <si>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</si>
  <si>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</si>
  <si>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</si>
  <si>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</si>
  <si>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</si>
  <si>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</si>
  <si>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</si>
  <si>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</si>
  <si>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</si>
  <si>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</si>
  <si>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</si>
  <si>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</si>
  <si>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</si>
  <si>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</si>
  <si>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</si>
  <si>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</si>
  <si>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</si>
  <si>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</si>
  <si>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</si>
  <si>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</si>
  <si>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</si>
  <si>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</si>
  <si>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</si>
  <si>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</si>
  <si>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</si>
  <si>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</si>
  <si>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</si>
  <si>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</si>
  <si>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</si>
  <si>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</si>
  <si>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</si>
  <si>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</si>
  <si>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</si>
  <si>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</si>
  <si>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</si>
  <si>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</si>
  <si>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</si>
  <si>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</si>
  <si>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</si>
  <si>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</si>
  <si>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</si>
  <si>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</si>
  <si>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</si>
  <si>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</si>
  <si>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</si>
  <si>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</si>
  <si>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</si>
  <si>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</si>
  <si>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</si>
  <si>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</si>
  <si>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</si>
  <si>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</si>
  <si>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</si>
  <si>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</si>
  <si>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</si>
  <si>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</si>
  <si>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</si>
  <si>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</si>
  <si>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</si>
  <si>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</si>
  <si>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</si>
  <si>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</si>
  <si>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</si>
  <si>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</si>
  <si>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</si>
  <si>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</si>
  <si>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</si>
  <si>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</si>
  <si>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</si>
  <si>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</si>
  <si>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</si>
  <si>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</si>
  <si>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</si>
  <si>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</si>
  <si>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</si>
  <si>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</si>
  <si>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</si>
  <si>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</si>
  <si>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</si>
  <si>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</si>
  <si>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</si>
  <si>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</si>
  <si>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</si>
  <si>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</si>
  <si>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</si>
  <si>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</si>
  <si>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</si>
  <si>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</si>
  <si>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</si>
  <si>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</si>
  <si>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</si>
  <si>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</si>
  <si>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</si>
  <si>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</si>
  <si>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</si>
  <si>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</si>
  <si>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</si>
  <si>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</si>
  <si>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</si>
  <si>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</si>
  <si>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</si>
  <si>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</si>
  <si>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</si>
  <si>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</si>
  <si>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</si>
  <si>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</si>
  <si>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</si>
  <si>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</si>
  <si>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</si>
  <si>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</si>
  <si>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</si>
  <si>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</si>
  <si>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</si>
  <si>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</si>
  <si>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</si>
  <si>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</si>
  <si>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</si>
  <si>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</si>
  <si>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</si>
  <si>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</si>
  <si>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</si>
  <si>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</si>
  <si>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</si>
  <si>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</si>
  <si>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</si>
  <si>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</si>
  <si>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</si>
  <si>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</si>
  <si>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</si>
  <si>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</si>
  <si>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</si>
  <si>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</si>
  <si>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</si>
  <si>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</si>
  <si>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</si>
  <si>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</si>
  <si>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</si>
  <si>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</si>
  <si>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</si>
  <si>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</si>
  <si>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</si>
  <si>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</si>
  <si>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</si>
  <si>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</si>
  <si>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</si>
  <si>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</si>
  <si>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</si>
  <si>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</si>
  <si>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</si>
  <si>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</si>
  <si>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</si>
  <si>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</si>
  <si>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</si>
  <si>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</si>
  <si>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</si>
  <si>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</si>
  <si>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</si>
  <si>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</si>
  <si>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</si>
  <si>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</si>
  <si>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</si>
  <si>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</si>
  <si>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</si>
  <si>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</si>
  <si>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</si>
  <si>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</si>
  <si>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</si>
  <si>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</si>
  <si>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</si>
  <si>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</si>
  <si>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</si>
  <si>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</si>
  <si>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</si>
  <si>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</si>
  <si>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</si>
  <si>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</si>
  <si>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</si>
  <si>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</si>
  <si>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</si>
  <si>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</si>
  <si>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</si>
  <si>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</si>
  <si>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</si>
  <si>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</si>
  <si>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</si>
  <si>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</si>
  <si>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</si>
  <si>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</si>
  <si>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</si>
  <si>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</si>
  <si>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</si>
  <si>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</si>
  <si>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</si>
  <si>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</si>
  <si>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</si>
  <si>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</si>
  <si>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</si>
  <si>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</si>
  <si>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</si>
  <si>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</si>
  <si>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</si>
  <si>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</si>
  <si>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</si>
  <si>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</si>
  <si>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</si>
  <si>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</si>
  <si>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</si>
  <si>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</si>
  <si>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</si>
  <si>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</si>
  <si>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</si>
  <si>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</si>
  <si>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</si>
  <si>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</si>
  <si>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</si>
  <si>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</si>
  <si>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</si>
  <si>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</si>
  <si>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</si>
  <si>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</si>
  <si>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</si>
  <si>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</si>
  <si>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</si>
  <si>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</si>
  <si>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</si>
  <si>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</si>
  <si>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</si>
  <si>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</si>
  <si>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</si>
  <si>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</si>
  <si>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</si>
  <si>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</si>
  <si>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</si>
  <si>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</si>
  <si>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</si>
  <si>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</si>
  <si>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</si>
  <si>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</si>
  <si>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</si>
  <si>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</si>
  <si>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</si>
  <si>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</si>
  <si>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</si>
  <si>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</si>
  <si>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</si>
  <si>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</si>
  <si>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</si>
  <si>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</si>
  <si>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</si>
  <si>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</si>
  <si>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</si>
  <si>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</si>
  <si>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</si>
  <si>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</si>
  <si>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</si>
  <si>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</si>
  <si>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</si>
  <si>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</si>
  <si>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</si>
  <si>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</si>
  <si>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</si>
  <si>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</si>
  <si>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</si>
  <si>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</si>
  <si>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</si>
  <si>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</si>
  <si>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</si>
  <si>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</si>
  <si>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</si>
  <si>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</si>
  <si>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</si>
  <si>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</si>
  <si>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</si>
  <si>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</si>
  <si>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</si>
  <si>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</si>
  <si>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</si>
  <si>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</si>
  <si>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</si>
  <si>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</si>
  <si>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</si>
  <si>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</si>
  <si>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</si>
  <si>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</si>
  <si>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</si>
  <si>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</si>
  <si>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</si>
  <si>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</si>
  <si>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</si>
  <si>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</si>
  <si>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</si>
  <si>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</si>
  <si>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</si>
  <si>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</si>
  <si>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</si>
  <si>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</si>
  <si>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</si>
  <si>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</si>
  <si>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</si>
  <si>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</si>
  <si>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</si>
  <si>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</si>
  <si>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</si>
  <si>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</si>
  <si>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</si>
  <si>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</si>
  <si>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</si>
  <si>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</si>
  <si>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</si>
  <si>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</si>
  <si>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</si>
  <si>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</si>
  <si>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</si>
  <si>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</si>
  <si>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</si>
  <si>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</si>
  <si>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</si>
  <si>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</si>
  <si>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</si>
  <si>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</si>
  <si>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</si>
  <si>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</si>
  <si>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</si>
  <si>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</si>
  <si>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</si>
  <si>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</si>
  <si>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</si>
  <si>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</si>
  <si>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</si>
  <si>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</si>
  <si>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</si>
  <si>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</si>
  <si>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</si>
  <si>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</si>
  <si>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</si>
  <si>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</si>
  <si>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</si>
  <si>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</si>
  <si>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</si>
  <si>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</si>
  <si>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</si>
  <si>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</si>
  <si>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</si>
  <si>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</si>
  <si>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</si>
  <si>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</si>
  <si>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</si>
  <si>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</si>
  <si>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</si>
  <si>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</si>
  <si>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</si>
  <si>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</si>
  <si>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</si>
  <si>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</si>
  <si>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</si>
  <si>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</si>
  <si>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</si>
  <si>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</si>
  <si>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</si>
  <si>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</si>
  <si>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</si>
  <si>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</si>
  <si>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</si>
  <si>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</si>
  <si>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</si>
  <si>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</si>
  <si>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</si>
  <si>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</si>
  <si>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</si>
  <si>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</si>
  <si>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</si>
  <si>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</si>
  <si>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</si>
  <si>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</si>
  <si>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</si>
  <si>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</si>
  <si>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</si>
  <si>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</si>
  <si>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</si>
  <si>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</si>
  <si>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</si>
  <si>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</si>
  <si>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</si>
  <si>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</si>
  <si>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</si>
  <si>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</si>
  <si>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</si>
  <si>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</si>
  <si>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</si>
  <si>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</si>
  <si>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</si>
  <si>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</si>
  <si>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</si>
  <si>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</si>
  <si>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</si>
  <si>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</si>
  <si>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</si>
  <si>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</si>
  <si>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</si>
  <si>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</si>
  <si>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</si>
  <si>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</si>
  <si>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</si>
  <si>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</si>
  <si>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</si>
  <si>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</si>
  <si>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</si>
  <si>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</si>
  <si>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</si>
  <si>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</si>
  <si>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</si>
  <si>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</si>
  <si>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</si>
  <si>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</si>
  <si>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</si>
  <si>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</si>
  <si>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</si>
  <si>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</si>
  <si>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</si>
  <si>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</si>
  <si>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</si>
  <si>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</si>
  <si>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</si>
  <si>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</si>
  <si>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</si>
  <si>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</si>
  <si>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</si>
  <si>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</si>
  <si>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</si>
  <si>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</si>
  <si>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</si>
  <si>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</si>
  <si>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</si>
  <si>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</si>
  <si>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</si>
  <si>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</si>
  <si>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</si>
  <si>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</si>
  <si>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</si>
  <si>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</si>
  <si>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</si>
  <si>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</si>
  <si>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</si>
  <si>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</si>
  <si>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</si>
  <si>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</si>
  <si>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</si>
  <si>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</si>
  <si>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</si>
  <si>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</si>
  <si>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</si>
  <si>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</si>
  <si>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</si>
  <si>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</si>
  <si>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</si>
  <si>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</si>
  <si>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</si>
  <si>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</si>
  <si>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</si>
  <si>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</si>
  <si>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</si>
  <si>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</si>
  <si>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</si>
  <si>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</si>
  <si>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</si>
  <si>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</si>
  <si>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</si>
  <si>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</si>
  <si>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</si>
  <si>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</si>
  <si>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</si>
  <si>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</si>
  <si>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</si>
  <si>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</si>
  <si>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</si>
  <si>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</si>
  <si>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</si>
  <si>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</si>
  <si>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</si>
  <si>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</si>
  <si>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</si>
  <si>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</si>
  <si>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</si>
  <si>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</si>
  <si>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</si>
  <si>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</si>
  <si>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</si>
  <si>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</si>
  <si>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</si>
  <si>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</si>
  <si>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</si>
  <si>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</si>
  <si>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</si>
  <si>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</si>
  <si>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</si>
  <si>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</si>
  <si>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</si>
  <si>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</si>
  <si>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</si>
  <si>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</si>
  <si>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</si>
  <si>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</si>
  <si>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</si>
  <si>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</si>
  <si>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</si>
  <si>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</si>
  <si>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</si>
  <si>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</si>
  <si>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</si>
  <si>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</si>
  <si>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</si>
  <si>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</si>
  <si>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</si>
  <si>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</si>
  <si>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</si>
  <si>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</si>
  <si>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</si>
  <si>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</si>
  <si>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</si>
  <si>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</si>
  <si>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</si>
  <si>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</si>
  <si>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</si>
  <si>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</si>
  <si>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</si>
  <si>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</si>
  <si>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</si>
  <si>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</si>
  <si>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</si>
  <si>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</si>
  <si>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</si>
  <si>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</si>
  <si>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</si>
  <si>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</si>
  <si>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</si>
  <si>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</si>
  <si>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</si>
  <si>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</si>
  <si>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</si>
  <si>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</si>
  <si>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</si>
  <si>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</si>
  <si>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</si>
  <si>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</si>
  <si>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</si>
  <si>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</si>
  <si>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</si>
  <si>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</si>
  <si>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</si>
  <si>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</si>
  <si>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</si>
  <si>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</si>
  <si>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</si>
  <si>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</si>
  <si>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</si>
  <si>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</si>
  <si>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</si>
  <si>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</si>
  <si>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</si>
  <si>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</si>
  <si>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</si>
  <si>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</si>
  <si>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</si>
  <si>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</si>
  <si>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</si>
  <si>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</si>
  <si>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</si>
  <si>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</si>
  <si>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</si>
  <si>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</si>
  <si>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</si>
  <si>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</si>
  <si>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</si>
  <si>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</si>
  <si>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</si>
  <si>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</si>
  <si>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</si>
  <si>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</si>
  <si>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</si>
  <si>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</si>
  <si>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</si>
  <si>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</si>
  <si>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</si>
  <si>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</si>
  <si>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</si>
  <si>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</si>
  <si>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</si>
  <si>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</si>
  <si>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</si>
  <si>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</si>
  <si>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</si>
  <si>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</si>
  <si>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</si>
  <si>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</si>
  <si>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</si>
  <si>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</si>
  <si>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</si>
  <si>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</si>
  <si>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</si>
  <si>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</si>
  <si>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</si>
  <si>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</si>
  <si>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</si>
  <si>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</si>
  <si>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</si>
  <si>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</si>
  <si>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</si>
  <si>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</si>
  <si>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</si>
  <si>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</si>
  <si>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</si>
  <si>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</si>
  <si>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</si>
  <si>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</si>
  <si>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</si>
  <si>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</si>
  <si>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</si>
  <si>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</si>
  <si>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</si>
  <si>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</si>
  <si>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</si>
  <si>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</si>
  <si>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</si>
  <si>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</si>
  <si>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</si>
  <si>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</si>
  <si>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</si>
  <si>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</si>
  <si>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</si>
  <si>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</si>
  <si>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</si>
  <si>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</si>
  <si>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</si>
  <si>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</si>
  <si>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</si>
  <si>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</si>
  <si>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</si>
  <si>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</si>
  <si>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</si>
  <si>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</si>
  <si>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</si>
  <si>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</si>
  <si>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</si>
  <si>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</si>
  <si>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</si>
  <si>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</si>
  <si>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</si>
  <si>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</si>
  <si>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</si>
  <si>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</si>
  <si>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</si>
  <si>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</si>
  <si>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</si>
  <si>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</si>
  <si>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</si>
  <si>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</si>
  <si>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</si>
  <si>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</si>
  <si>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</si>
  <si>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</si>
  <si>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</si>
  <si>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</si>
  <si>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</si>
  <si>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</si>
  <si>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</si>
  <si>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</si>
  <si>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</si>
  <si>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</si>
  <si>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</si>
  <si>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</si>
  <si>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</si>
  <si>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</si>
  <si>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</si>
  <si>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</si>
  <si>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</si>
  <si>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</si>
  <si>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</si>
  <si>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</si>
  <si>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</si>
  <si>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</si>
  <si>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</si>
  <si>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</si>
  <si>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</si>
  <si>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</si>
  <si>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</si>
  <si>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</si>
  <si>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</si>
  <si>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</si>
  <si>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</si>
  <si>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</si>
  <si>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</si>
  <si>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</si>
  <si>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</si>
  <si>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</si>
  <si>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</si>
  <si>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</si>
  <si>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</si>
  <si>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</si>
  <si>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</si>
  <si>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</si>
  <si>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</si>
  <si>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</si>
  <si>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</si>
  <si>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</si>
  <si>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</si>
  <si>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</si>
  <si>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</si>
  <si>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</si>
  <si>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</si>
  <si>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</si>
  <si>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</si>
  <si>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</si>
  <si>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</si>
  <si>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</si>
  <si>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</si>
  <si>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</si>
  <si>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</si>
  <si>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</si>
  <si>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</si>
  <si>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</si>
  <si>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</si>
  <si>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</si>
  <si>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</si>
  <si>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</si>
  <si>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</si>
  <si>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</si>
  <si>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</si>
  <si>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</si>
  <si>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</si>
  <si>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</si>
  <si>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</si>
  <si>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</si>
  <si>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</si>
  <si>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</si>
  <si>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</si>
  <si>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</si>
  <si>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</si>
  <si>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</si>
  <si>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</si>
  <si>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</si>
  <si>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</si>
  <si>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</si>
  <si>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</si>
  <si>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</si>
  <si>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</si>
  <si>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</si>
  <si>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</si>
  <si>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</si>
  <si>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</si>
  <si>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</si>
  <si>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</si>
  <si>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</si>
  <si>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</si>
  <si>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</si>
  <si>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</si>
  <si>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</si>
  <si>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</si>
  <si>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</si>
  <si>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</si>
  <si>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</si>
  <si>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</si>
  <si>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</si>
  <si>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</si>
  <si>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</si>
  <si>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</si>
  <si>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</si>
  <si>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</si>
  <si>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</si>
  <si>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</si>
  <si>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</si>
  <si>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</si>
  <si>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</si>
  <si>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</si>
  <si>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</si>
  <si>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</si>
  <si>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</si>
  <si>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</si>
  <si>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</si>
  <si>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</si>
  <si>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</si>
  <si>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</si>
  <si>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</si>
  <si>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</si>
  <si>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</si>
  <si>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</si>
  <si>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</si>
  <si>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</si>
  <si>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</si>
  <si>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</si>
  <si>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</si>
  <si>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</si>
  <si>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</si>
  <si>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</si>
  <si>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</si>
  <si>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</si>
  <si>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</si>
  <si>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</si>
  <si>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</si>
  <si>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</si>
  <si>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</si>
  <si>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</si>
  <si>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</si>
  <si>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</si>
  <si>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</si>
  <si>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</si>
  <si>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</si>
  <si>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</si>
  <si>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</si>
  <si>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</si>
  <si>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</si>
  <si>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</si>
  <si>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</si>
  <si>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</si>
  <si>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</si>
  <si>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</si>
  <si>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</si>
  <si>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</si>
  <si>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</si>
  <si>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</si>
  <si>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</si>
  <si>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</si>
  <si>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</si>
  <si>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</si>
  <si>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</si>
  <si>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</si>
  <si>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</si>
  <si>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</si>
  <si>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</si>
  <si>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</si>
  <si>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</si>
  <si>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</si>
  <si>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</si>
  <si>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</si>
  <si>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</si>
  <si>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</si>
  <si>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</si>
  <si>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</si>
  <si>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</si>
  <si>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</si>
  <si>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</si>
  <si>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</si>
  <si>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</si>
  <si>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</si>
  <si>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</si>
  <si>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</si>
  <si>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</si>
  <si>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</si>
  <si>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</si>
  <si>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</si>
  <si>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</si>
  <si>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</si>
  <si>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</si>
  <si>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</si>
  <si>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</si>
  <si>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</si>
  <si>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</si>
  <si>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</si>
  <si>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</si>
  <si>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</si>
  <si>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</si>
  <si>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</si>
  <si>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</si>
  <si>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</si>
  <si>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</si>
  <si>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</si>
  <si>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</si>
  <si>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</si>
  <si>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</si>
  <si>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</si>
  <si>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</si>
  <si>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</si>
  <si>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</si>
  <si>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</si>
  <si>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</si>
  <si>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</si>
  <si>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</si>
  <si>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</si>
  <si>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</si>
  <si>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</si>
  <si>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</si>
  <si>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</si>
  <si>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</si>
  <si>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</si>
  <si>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</si>
  <si>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</si>
  <si>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</si>
  <si>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</si>
  <si>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</si>
  <si>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</si>
  <si>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</si>
  <si>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</si>
  <si>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</si>
  <si>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</si>
  <si>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</si>
  <si>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</si>
  <si>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</si>
  <si>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</si>
  <si>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</si>
  <si>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</si>
  <si>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</si>
  <si>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</si>
  <si>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</si>
  <si>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</si>
  <si>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</si>
  <si>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</si>
  <si>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</si>
  <si>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</si>
  <si>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</si>
  <si>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</si>
  <si>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</si>
  <si>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</si>
  <si>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</si>
  <si>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</si>
  <si>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</si>
  <si>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</si>
  <si>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</si>
  <si>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</si>
  <si>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</si>
  <si>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</si>
  <si>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</si>
  <si>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</si>
  <si>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</si>
  <si>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</si>
  <si>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</si>
  <si>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</si>
  <si>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</si>
  <si>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</si>
  <si>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</si>
  <si>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</si>
  <si>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</si>
  <si>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</si>
  <si>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</si>
  <si>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</si>
  <si>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</si>
  <si>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</si>
  <si>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</si>
  <si>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</si>
  <si>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</si>
  <si>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</si>
  <si>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</si>
  <si>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</si>
  <si>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</si>
  <si>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</si>
  <si>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</si>
  <si>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</si>
  <si>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</si>
  <si>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</si>
  <si>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</si>
  <si>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</si>
  <si>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</si>
  <si>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</si>
  <si>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</si>
  <si>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</si>
  <si>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</si>
  <si>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</si>
  <si>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</si>
  <si>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</si>
  <si>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</si>
  <si>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</si>
  <si>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</si>
  <si>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</si>
  <si>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</si>
  <si>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</si>
  <si>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</si>
  <si>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</si>
  <si>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</si>
  <si>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</si>
  <si>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</si>
  <si>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</si>
  <si>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</si>
  <si>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</si>
  <si>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</si>
  <si>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</si>
  <si>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</si>
  <si>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</si>
  <si>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</si>
  <si>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</si>
  <si>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</si>
  <si>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</si>
  <si>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</si>
  <si>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</si>
  <si>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</si>
  <si>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</si>
  <si>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</si>
  <si>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</si>
  <si>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</si>
  <si>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</si>
  <si>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</si>
  <si>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</si>
  <si>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</si>
  <si>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</si>
  <si>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</si>
  <si>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</si>
  <si>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</si>
  <si>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</si>
  <si>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</si>
  <si>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</si>
  <si>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</si>
  <si>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</si>
  <si>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</si>
  <si>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</si>
  <si>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</si>
  <si>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</si>
  <si>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</si>
  <si>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</si>
  <si>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</si>
  <si>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</si>
  <si>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</si>
  <si>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</si>
  <si>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</si>
  <si>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</si>
  <si>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</si>
  <si>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</si>
  <si>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</si>
  <si>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</si>
  <si>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</si>
  <si>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</si>
  <si>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</si>
  <si>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</si>
  <si>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</si>
  <si>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</si>
  <si>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</si>
  <si>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</si>
  <si>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</si>
  <si>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</si>
  <si>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</si>
  <si>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</si>
  <si>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</si>
  <si>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</si>
  <si>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</si>
  <si>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</si>
  <si>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</si>
  <si>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</si>
  <si>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</si>
  <si>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</si>
  <si>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</si>
  <si>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</si>
  <si>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</si>
  <si>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</si>
  <si>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</si>
  <si>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</si>
  <si>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</si>
  <si>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</si>
  <si>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</si>
  <si>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</si>
  <si>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</si>
  <si>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</si>
  <si>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</si>
  <si>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</si>
  <si>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</si>
  <si>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</si>
  <si>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</si>
  <si>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</si>
  <si>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</si>
  <si>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</si>
  <si>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</si>
  <si>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</si>
  <si>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</si>
  <si>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</si>
  <si>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</si>
  <si>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</si>
  <si>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</si>
  <si>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</si>
  <si>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</si>
  <si>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</si>
  <si>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</si>
  <si>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</si>
  <si>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</si>
  <si>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</si>
  <si>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</si>
  <si>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</si>
  <si>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</si>
  <si>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</si>
  <si>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</si>
  <si>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</si>
  <si>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</si>
  <si>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</si>
  <si>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</si>
  <si>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</si>
  <si>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</si>
  <si>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</si>
  <si>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</si>
  <si>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</si>
  <si>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</si>
  <si>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</si>
  <si>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</si>
  <si>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</si>
  <si>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</si>
  <si>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</si>
  <si>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</si>
  <si>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</si>
  <si>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</si>
  <si>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</si>
  <si>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</si>
  <si>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</si>
  <si>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</si>
  <si>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</si>
  <si>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</si>
  <si>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</si>
  <si>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</si>
  <si>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</si>
  <si>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</si>
  <si>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</si>
  <si>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</si>
  <si>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</si>
  <si>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</si>
  <si>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</si>
  <si>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</si>
  <si>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</si>
  <si>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</si>
  <si>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</si>
  <si>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</si>
  <si>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</si>
  <si>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</si>
  <si>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</si>
  <si>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</si>
  <si>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</si>
  <si>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</si>
  <si>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</si>
  <si>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</si>
  <si>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</si>
  <si>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</si>
  <si>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</si>
  <si>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</si>
  <si>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</si>
  <si>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</si>
  <si>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</si>
  <si>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</si>
  <si>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</si>
  <si>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</si>
  <si>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</si>
  <si>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</si>
  <si>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</si>
  <si>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</si>
  <si>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</si>
  <si>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</si>
  <si>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</si>
  <si>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</si>
  <si>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</si>
  <si>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</si>
  <si>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</si>
  <si>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</si>
  <si>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</si>
  <si>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</si>
  <si>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</si>
  <si>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</si>
  <si>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</si>
  <si>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</si>
  <si>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</si>
  <si>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</si>
  <si>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</si>
  <si>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</si>
  <si>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</si>
  <si>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</si>
  <si>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</si>
  <si>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</si>
  <si>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</si>
  <si>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</si>
  <si>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</si>
  <si>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</si>
  <si>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</si>
  <si>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</si>
  <si>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</si>
  <si>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</si>
  <si>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</si>
  <si>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</si>
  <si>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</si>
  <si>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</si>
  <si>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</si>
  <si>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</si>
  <si>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</si>
  <si>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</si>
  <si>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</si>
  <si>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</si>
  <si>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</si>
  <si>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</si>
  <si>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</si>
  <si>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</si>
  <si>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</si>
  <si>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</si>
  <si>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</si>
  <si>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</si>
  <si>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</si>
  <si>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</si>
  <si>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</si>
  <si>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</si>
  <si>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</si>
  <si>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</si>
  <si>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</si>
  <si>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</si>
  <si>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</si>
  <si>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</si>
  <si>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</si>
  <si>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</si>
  <si>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</si>
  <si>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</si>
  <si>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</si>
  <si>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</si>
  <si>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</si>
  <si>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</si>
  <si>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</si>
  <si>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</si>
  <si>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</si>
  <si>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</si>
  <si>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</si>
  <si>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</si>
  <si>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</si>
  <si>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</si>
  <si>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</si>
  <si>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</si>
  <si>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</si>
  <si>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</si>
  <si>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</si>
  <si>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</si>
  <si>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</si>
  <si>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</si>
  <si>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</si>
  <si>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</si>
  <si>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</si>
  <si>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</si>
  <si>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</si>
  <si>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</si>
  <si>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</si>
  <si>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</si>
  <si>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</si>
  <si>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</si>
  <si>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</si>
  <si>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</si>
  <si>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</si>
  <si>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</si>
  <si>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</si>
  <si>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</si>
  <si>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</si>
  <si>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</si>
  <si>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</si>
  <si>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</si>
  <si>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</si>
  <si>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</si>
  <si>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</si>
  <si>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</si>
  <si>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</si>
  <si>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</si>
  <si>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</si>
  <si>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</si>
  <si>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</si>
  <si>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</si>
  <si>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</si>
  <si>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</si>
  <si>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</si>
  <si>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</si>
  <si>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</si>
  <si>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</si>
  <si>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</si>
  <si>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</si>
  <si>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</si>
  <si>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</si>
  <si>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</si>
  <si>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</si>
  <si>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</si>
  <si>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</si>
  <si>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</si>
  <si>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</si>
  <si>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</si>
  <si>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</si>
  <si>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</si>
  <si>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</si>
  <si>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</si>
  <si>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</si>
  <si>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</si>
  <si>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</si>
  <si>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</si>
  <si>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</si>
  <si>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</si>
  <si>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</si>
  <si>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</si>
  <si>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</si>
  <si>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</si>
  <si>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</si>
  <si>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</si>
  <si>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</si>
  <si>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</si>
  <si>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</si>
  <si>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</si>
  <si>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</si>
  <si>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</si>
  <si>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</si>
  <si>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</si>
  <si>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</si>
  <si>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</si>
  <si>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</si>
  <si>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</si>
  <si>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</si>
  <si>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</si>
  <si>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</si>
  <si>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</si>
  <si>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</si>
  <si>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</si>
  <si>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</si>
  <si>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</si>
  <si>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</si>
  <si>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</si>
  <si>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</si>
  <si>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</si>
  <si>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</si>
  <si>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</si>
  <si>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</si>
  <si>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</si>
  <si>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</si>
  <si>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</si>
  <si>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</si>
  <si>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</si>
  <si>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</si>
  <si>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</si>
  <si>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</si>
  <si>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</si>
  <si>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</si>
  <si>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</si>
  <si>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</si>
  <si>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</si>
  <si>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</si>
  <si>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</si>
  <si>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</si>
  <si>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</si>
  <si>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</si>
  <si>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</si>
  <si>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</si>
  <si>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</si>
  <si>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</si>
  <si>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</si>
  <si>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</si>
  <si>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</si>
  <si>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</si>
  <si>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</si>
  <si>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</si>
  <si>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</si>
  <si>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</si>
  <si>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</si>
  <si>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</si>
  <si>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</si>
  <si>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</si>
  <si>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</si>
  <si>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</si>
  <si>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</si>
  <si>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</si>
  <si>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</si>
  <si>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</si>
  <si>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</si>
  <si>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</si>
  <si>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</si>
  <si>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</si>
  <si>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</si>
  <si>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</si>
  <si>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</si>
  <si>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</si>
  <si>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</si>
  <si>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</si>
  <si>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</si>
  <si>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</si>
  <si>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</si>
  <si>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</si>
  <si>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</si>
  <si>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</si>
  <si>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</si>
  <si>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</si>
  <si>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</si>
  <si>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</si>
  <si>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</si>
  <si>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</si>
  <si>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</si>
  <si>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</si>
  <si>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</si>
  <si>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</si>
  <si>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</si>
  <si>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</si>
  <si>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</si>
  <si>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</si>
  <si>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</si>
  <si>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</si>
  <si>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</si>
  <si>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</si>
  <si>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</si>
  <si>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</si>
  <si>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</si>
  <si>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</si>
  <si>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</si>
  <si>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</si>
  <si>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</si>
  <si>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</si>
  <si>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</si>
  <si>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</si>
  <si>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</si>
  <si>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</si>
  <si>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</si>
  <si>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</si>
  <si>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</si>
  <si>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</si>
  <si>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</si>
  <si>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</si>
  <si>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</si>
  <si>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</si>
  <si>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</si>
  <si>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</si>
  <si>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</si>
  <si>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</si>
  <si>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</si>
  <si>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</si>
  <si>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</si>
  <si>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</si>
  <si>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</si>
  <si>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</si>
  <si>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</si>
  <si>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</si>
  <si>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</si>
  <si>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</si>
  <si>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</si>
  <si>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</si>
  <si>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</si>
  <si>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</si>
  <si>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</si>
  <si>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</si>
  <si>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</si>
  <si>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</si>
  <si>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</si>
  <si>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</si>
  <si>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</si>
  <si>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</si>
  <si>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</si>
  <si>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</si>
  <si>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</si>
  <si>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</si>
  <si>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</si>
  <si>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</si>
  <si>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</si>
  <si>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</si>
  <si>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</si>
  <si>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</si>
  <si>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</si>
  <si>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</si>
  <si>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</si>
  <si>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</si>
  <si>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</si>
  <si>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</si>
  <si>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</si>
  <si>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</si>
  <si>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</si>
  <si>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</si>
  <si>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</si>
  <si>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</si>
  <si>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</si>
  <si>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</si>
  <si>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</si>
  <si>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</si>
  <si>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</si>
  <si>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</si>
  <si>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</si>
  <si>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</si>
  <si>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</si>
  <si>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</si>
  <si>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</si>
  <si>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</si>
  <si>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</si>
  <si>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</si>
  <si>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</si>
  <si>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</si>
  <si>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</si>
  <si>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</si>
  <si>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</si>
  <si>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</si>
  <si>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</si>
  <si>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</si>
  <si>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</si>
  <si>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</si>
  <si>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</si>
  <si>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</si>
  <si>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</si>
  <si>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</si>
  <si>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</si>
  <si>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</si>
  <si>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</si>
  <si>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</si>
  <si>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</si>
  <si>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</si>
  <si>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</si>
  <si>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</si>
  <si>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</si>
  <si>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</si>
  <si>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</si>
  <si>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</si>
  <si>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</si>
  <si>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</si>
  <si>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</si>
  <si>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</si>
  <si>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</si>
  <si>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</si>
  <si>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</si>
  <si>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</si>
  <si>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</si>
  <si>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</si>
  <si>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</si>
  <si>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</si>
  <si>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</si>
  <si>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</si>
  <si>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</si>
  <si>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</si>
  <si>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</si>
  <si>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</si>
  <si>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</si>
  <si>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</si>
  <si>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</si>
  <si>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</si>
  <si>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</si>
  <si>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</si>
  <si>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</si>
  <si>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</si>
  <si>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</si>
  <si>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</si>
  <si>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</si>
  <si>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</si>
  <si>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</si>
  <si>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</si>
  <si>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</si>
  <si>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</si>
  <si>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</si>
  <si>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</si>
  <si>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</si>
  <si>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</si>
  <si>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</si>
  <si>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</si>
  <si>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</si>
  <si>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</si>
  <si>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</si>
  <si>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</si>
  <si>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</si>
  <si>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</si>
  <si>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</si>
  <si>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</si>
  <si>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</si>
  <si>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</si>
  <si>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</si>
  <si>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</si>
  <si>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</si>
  <si>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</si>
  <si>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</si>
  <si>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</si>
  <si>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</si>
  <si>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</si>
  <si>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</si>
  <si>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</si>
  <si>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</si>
  <si>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</si>
  <si>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</si>
  <si>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</si>
  <si>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</si>
  <si>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</si>
  <si>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</si>
  <si>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</si>
  <si>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</si>
  <si>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</si>
  <si>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</si>
  <si>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</si>
  <si>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</si>
  <si>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</si>
  <si>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</si>
  <si>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</si>
  <si>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</si>
  <si>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</si>
  <si>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</si>
  <si>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</si>
  <si>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</si>
  <si>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</si>
  <si>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</si>
  <si>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</si>
  <si>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</si>
  <si>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</si>
  <si>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</si>
  <si>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</si>
  <si>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</si>
  <si>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</si>
  <si>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</si>
  <si>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</si>
  <si>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</si>
  <si>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</si>
  <si>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</si>
  <si>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</si>
  <si>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</si>
  <si>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</si>
  <si>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</si>
  <si>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</si>
  <si>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</si>
  <si>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</si>
  <si>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</si>
  <si>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</si>
  <si>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</si>
  <si>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</si>
  <si>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</si>
  <si>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</si>
  <si>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</si>
  <si>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</si>
  <si>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</si>
  <si>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</si>
  <si>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</si>
  <si>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</si>
  <si>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</si>
  <si>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</si>
  <si>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</si>
  <si>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</si>
  <si>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</si>
  <si>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</si>
  <si>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</si>
  <si>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</si>
  <si>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</si>
  <si>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</si>
  <si>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</si>
  <si>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</si>
  <si>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</si>
  <si>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</si>
  <si>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</si>
  <si>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</si>
  <si>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</si>
  <si>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</si>
  <si>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</si>
  <si>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</si>
  <si>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</si>
  <si>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</si>
  <si>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</si>
  <si>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</si>
  <si>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</si>
  <si>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</si>
  <si>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</si>
  <si>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</si>
  <si>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</si>
  <si>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</si>
  <si>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</si>
  <si>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</si>
  <si>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</si>
  <si>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</si>
  <si>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</si>
  <si>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</si>
  <si>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</si>
  <si>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</si>
  <si>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</si>
  <si>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</si>
  <si>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</si>
  <si>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</si>
  <si>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</si>
  <si>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</si>
  <si>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</si>
  <si>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</si>
  <si>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</si>
  <si>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</si>
  <si>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</si>
  <si>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</si>
  <si>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</si>
  <si>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</si>
  <si>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</si>
  <si>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</si>
  <si>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</si>
  <si>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</si>
  <si>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</si>
  <si>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</si>
  <si>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</si>
  <si>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</si>
  <si>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</si>
  <si>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</si>
  <si>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</si>
  <si>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</si>
  <si>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</si>
  <si>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</si>
  <si>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</si>
  <si>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</si>
  <si>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</si>
  <si>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</si>
  <si>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</si>
  <si>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</si>
  <si>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</si>
  <si>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</si>
  <si>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</si>
  <si>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</si>
  <si>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</si>
  <si>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</si>
  <si>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</si>
  <si>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</si>
  <si>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</si>
  <si>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</si>
  <si>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</si>
  <si>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</si>
  <si>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</si>
  <si>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</si>
  <si>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</si>
  <si>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</si>
  <si>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</si>
  <si>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</si>
  <si>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</si>
  <si>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</si>
  <si>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</si>
  <si>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</si>
  <si>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</si>
  <si>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</si>
  <si>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</si>
  <si>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</si>
  <si>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</si>
  <si>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</si>
  <si>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</si>
  <si>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</si>
  <si>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</si>
  <si>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</si>
  <si>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</si>
  <si>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</si>
  <si>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</si>
  <si>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</si>
  <si>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</si>
  <si>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</si>
  <si>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</si>
  <si>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</si>
  <si>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</si>
  <si>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</si>
  <si>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</si>
  <si>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</si>
  <si>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</si>
  <si>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</si>
  <si>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</si>
  <si>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</si>
  <si>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</si>
  <si>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</si>
  <si>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</si>
  <si>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</si>
  <si>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</si>
  <si>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</si>
  <si>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</si>
  <si>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</si>
  <si>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</si>
  <si>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</si>
  <si>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</si>
  <si>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</si>
  <si>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</si>
  <si>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</si>
  <si>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</si>
  <si>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</si>
  <si>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</si>
  <si>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</si>
  <si>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</si>
  <si>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</si>
  <si>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</si>
  <si>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</si>
  <si>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</si>
  <si>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</si>
  <si>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</si>
  <si>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</si>
  <si>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</si>
  <si>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</si>
  <si>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</si>
  <si>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</si>
  <si>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</si>
  <si>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</si>
  <si>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</si>
  <si>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</si>
  <si>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</si>
  <si>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</si>
  <si>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</si>
  <si>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</si>
  <si>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</si>
  <si>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</si>
  <si>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</si>
  <si>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</si>
  <si>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</si>
  <si>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</si>
  <si>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</si>
  <si>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</si>
  <si>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</si>
  <si>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</si>
  <si>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</si>
  <si>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</si>
  <si>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</si>
  <si>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</si>
  <si>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</si>
  <si>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</si>
  <si>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</si>
  <si>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</si>
  <si>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</si>
  <si>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</si>
  <si>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</si>
  <si>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</si>
  <si>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</si>
  <si>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</si>
  <si>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</si>
  <si>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</si>
  <si>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</si>
  <si>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</si>
  <si>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</si>
  <si>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</si>
  <si>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</si>
  <si>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</si>
  <si>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</si>
  <si>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</si>
  <si>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</si>
  <si>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</si>
  <si>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</si>
  <si>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</si>
  <si>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</si>
  <si>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</si>
  <si>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</si>
  <si>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</si>
  <si>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</si>
  <si>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</si>
  <si>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</si>
  <si>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</si>
  <si>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</si>
  <si>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</si>
  <si>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</si>
  <si>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</si>
  <si>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</si>
  <si>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</si>
  <si>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</si>
  <si>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</si>
  <si>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</si>
  <si>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</si>
  <si>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</si>
  <si>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</si>
  <si>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</si>
  <si>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</si>
  <si>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</si>
  <si>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</si>
  <si>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</si>
  <si>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</si>
  <si>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</si>
  <si>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</si>
  <si>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</si>
  <si>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</si>
  <si>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</si>
  <si>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</si>
  <si>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</si>
  <si>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</si>
  <si>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</si>
  <si>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</si>
  <si>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</si>
  <si>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</si>
  <si>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</si>
  <si>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</si>
  <si>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</si>
  <si>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</si>
  <si>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</si>
  <si>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</si>
  <si>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</si>
  <si>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</si>
  <si>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</si>
  <si>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</si>
  <si>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</si>
  <si>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</si>
  <si>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</si>
  <si>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</si>
  <si>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</si>
  <si>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</si>
  <si>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</si>
  <si>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</si>
  <si>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</si>
  <si>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</si>
  <si>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</si>
  <si>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</si>
  <si>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</si>
  <si>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</si>
  <si>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</si>
  <si>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</si>
  <si>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</si>
  <si>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</si>
  <si>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</si>
  <si>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</si>
  <si>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</si>
  <si>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</si>
  <si>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</si>
  <si>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</si>
  <si>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</si>
  <si>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</si>
  <si>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</si>
  <si>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</si>
  <si>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</si>
  <si>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</si>
  <si>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</si>
  <si>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</si>
  <si>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</si>
  <si>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</si>
  <si>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</si>
  <si>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</si>
  <si>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</si>
  <si>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</si>
  <si>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</si>
  <si>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</si>
  <si>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</si>
  <si>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</si>
  <si>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</si>
  <si>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</si>
  <si>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</si>
  <si>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</si>
  <si>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</si>
  <si>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</si>
  <si>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</si>
  <si>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</si>
  <si>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</si>
  <si>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</si>
  <si>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</si>
  <si>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</si>
  <si>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</si>
  <si>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</si>
  <si>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</si>
  <si>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</si>
  <si>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</si>
  <si>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</si>
  <si>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</si>
  <si>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</si>
  <si>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</si>
  <si>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</si>
  <si>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</si>
  <si>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</si>
  <si>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</si>
  <si>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</si>
  <si>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</si>
  <si>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</si>
  <si>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</si>
  <si>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</si>
  <si>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</si>
  <si>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</si>
  <si>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</si>
  <si>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</si>
  <si>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</si>
  <si>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</si>
  <si>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</si>
  <si>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</si>
  <si>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</si>
  <si>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</si>
  <si>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</si>
  <si>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</si>
  <si>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</si>
  <si>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</si>
  <si>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</si>
  <si>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</si>
  <si>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</si>
  <si>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</si>
  <si>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</si>
  <si>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</si>
  <si>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</si>
  <si>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</si>
  <si>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</si>
  <si>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</si>
  <si>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</si>
  <si>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</si>
  <si>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</si>
  <si>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</si>
  <si>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</si>
  <si>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</si>
  <si>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</si>
  <si>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</si>
  <si>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</si>
  <si>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</si>
  <si>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</si>
  <si>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</si>
  <si>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</si>
  <si>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</si>
  <si>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</si>
  <si>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</si>
  <si>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</si>
  <si>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</si>
  <si>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</si>
  <si>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</si>
  <si>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</si>
  <si>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</si>
  <si>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</si>
  <si>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</si>
  <si>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</si>
  <si>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</si>
  <si>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</si>
  <si>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</si>
  <si>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</si>
  <si>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</si>
  <si>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</si>
  <si>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</si>
  <si>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</si>
  <si>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</si>
  <si>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</si>
  <si>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</si>
  <si>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</si>
  <si>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</si>
  <si>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</si>
  <si>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</si>
  <si>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</si>
  <si>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</si>
  <si>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</si>
  <si>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</si>
  <si>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</si>
  <si>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</si>
  <si>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</si>
  <si>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</si>
  <si>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</si>
  <si>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</si>
  <si>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</si>
  <si>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</si>
  <si>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</si>
  <si>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</si>
  <si>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</si>
  <si>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</si>
  <si>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</si>
  <si>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</si>
  <si>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</si>
  <si>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</si>
  <si>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</si>
  <si>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</si>
  <si>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</si>
  <si>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</si>
  <si>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</si>
  <si>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</si>
  <si>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</si>
  <si>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</si>
  <si>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</si>
  <si>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</si>
  <si>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</si>
  <si>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</si>
  <si>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</si>
  <si>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</si>
  <si>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</si>
  <si>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</si>
  <si>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</si>
  <si>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</si>
  <si>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</si>
  <si>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</si>
  <si>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</si>
  <si>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</si>
  <si>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</si>
  <si>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</si>
  <si>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</si>
  <si>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</si>
  <si>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</si>
  <si>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</si>
  <si>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</si>
  <si>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</si>
  <si>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</si>
  <si>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</si>
  <si>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</si>
  <si>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</si>
  <si>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</si>
  <si>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</si>
  <si>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</si>
  <si>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</si>
  <si>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</si>
  <si>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</si>
  <si>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</si>
  <si>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</si>
  <si>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</si>
  <si>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</si>
  <si>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</si>
  <si>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</si>
  <si>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</si>
  <si>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</si>
  <si>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</si>
  <si>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</si>
  <si>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</si>
  <si>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</si>
  <si>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</si>
  <si>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</si>
  <si>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</si>
  <si>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</si>
  <si>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</si>
  <si>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</si>
  <si>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</si>
  <si>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</si>
  <si>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</si>
  <si>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</si>
  <si>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</si>
  <si>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</si>
  <si>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</si>
  <si>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</si>
  <si>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</si>
  <si>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</si>
  <si>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</si>
  <si>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</si>
  <si>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</si>
  <si>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</si>
  <si>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</si>
  <si>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</si>
  <si>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</si>
  <si>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</si>
  <si>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</si>
  <si>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</si>
  <si>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</si>
  <si>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</si>
  <si>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</si>
  <si>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</si>
  <si>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</si>
  <si>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</si>
  <si>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</si>
  <si>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</si>
  <si>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</si>
  <si>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</si>
  <si>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</si>
  <si>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</si>
  <si>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</si>
  <si>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</si>
  <si>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</si>
  <si>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</si>
  <si>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</si>
  <si>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</si>
  <si>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</si>
  <si>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</si>
  <si>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</si>
  <si>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</si>
  <si>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</si>
  <si>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</si>
  <si>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</si>
  <si>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</si>
  <si>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</si>
  <si>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</si>
  <si>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</si>
  <si>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</si>
  <si>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</si>
  <si>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</si>
  <si>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</si>
  <si>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</si>
  <si>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</si>
  <si>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</si>
  <si>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</si>
  <si>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</si>
  <si>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</si>
  <si>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</si>
  <si>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</si>
  <si>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</si>
  <si>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</si>
  <si>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</si>
  <si>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</si>
  <si>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</si>
  <si>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</si>
  <si>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</si>
  <si>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</si>
  <si>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</si>
  <si>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</si>
  <si>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</si>
  <si>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</si>
  <si>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</si>
  <si>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</si>
  <si>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</si>
  <si>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</si>
  <si>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</si>
  <si>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</si>
  <si>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</si>
  <si>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</si>
  <si>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</si>
  <si>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</si>
  <si>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</si>
  <si>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</si>
  <si>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</si>
  <si>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</si>
  <si>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</si>
  <si>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</si>
  <si>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</si>
  <si>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</si>
  <si>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</si>
  <si>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</si>
  <si>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</si>
  <si>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</si>
  <si>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</si>
  <si>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</si>
  <si>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</si>
  <si>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</si>
  <si>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</si>
  <si>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</si>
  <si>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</si>
  <si>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</si>
  <si>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</si>
  <si>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</si>
  <si>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</si>
  <si>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</si>
  <si>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</si>
  <si>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</si>
  <si>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</si>
  <si>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</si>
  <si>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</si>
  <si>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</si>
  <si>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</si>
  <si>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</si>
  <si>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</si>
  <si>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</si>
  <si>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</si>
  <si>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</si>
  <si>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</si>
  <si>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</si>
  <si>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</si>
  <si>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</si>
  <si>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</si>
  <si>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</si>
  <si>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</si>
  <si>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</si>
  <si>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</si>
  <si>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</si>
  <si>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</si>
  <si>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</si>
  <si>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</si>
  <si>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</si>
  <si>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</si>
  <si>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</si>
  <si>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</si>
  <si>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</si>
  <si>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</si>
  <si>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</si>
  <si>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</si>
  <si>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</si>
  <si>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</si>
  <si>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</si>
  <si>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</si>
  <si>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</si>
  <si>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</si>
  <si>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</si>
  <si>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</si>
  <si>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</si>
  <si>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</si>
  <si>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</si>
  <si>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</si>
  <si>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</si>
  <si>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</si>
  <si>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</si>
  <si>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</si>
  <si>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</si>
  <si>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</si>
  <si>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</si>
  <si>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</si>
  <si>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</si>
  <si>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</si>
  <si>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</si>
  <si>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</si>
  <si>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</si>
  <si>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</si>
  <si>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</si>
  <si>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</si>
  <si>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</si>
  <si>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</si>
  <si>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</si>
  <si>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</si>
  <si>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</si>
  <si>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</si>
  <si>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</si>
  <si>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</si>
  <si>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</si>
  <si>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</si>
  <si>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</si>
  <si>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</si>
  <si>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</si>
  <si>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</si>
  <si>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</si>
  <si>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</si>
  <si>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</si>
  <si>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</si>
  <si>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</si>
  <si>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</si>
  <si>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</si>
  <si>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</si>
  <si>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</si>
  <si>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</si>
  <si>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</si>
  <si>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</si>
  <si>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</si>
  <si>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</si>
  <si>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</si>
  <si>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</si>
  <si>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</si>
  <si>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</si>
  <si>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</si>
  <si>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</si>
  <si>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</si>
  <si>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</si>
  <si>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</si>
  <si>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</si>
  <si>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</si>
  <si>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</si>
  <si>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</si>
  <si>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</si>
  <si>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</si>
  <si>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</si>
  <si>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</si>
  <si>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</si>
  <si>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</si>
  <si>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</si>
  <si>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</si>
  <si>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</si>
  <si>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</si>
  <si>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</si>
  <si>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</si>
  <si>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</si>
  <si>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</si>
  <si>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</si>
  <si>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</si>
  <si>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</si>
  <si>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</si>
  <si>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</si>
  <si>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</si>
  <si>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</si>
  <si>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</si>
  <si>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</si>
  <si>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</si>
  <si>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</si>
  <si>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</si>
  <si>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</si>
  <si>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</si>
  <si>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</si>
  <si>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</si>
  <si>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</si>
  <si>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</si>
  <si>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</si>
  <si>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</si>
  <si>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</si>
  <si>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</si>
  <si>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</si>
  <si>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</si>
  <si>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</si>
  <si>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</si>
  <si>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</si>
  <si>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</si>
  <si>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</si>
  <si>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</si>
  <si>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</si>
  <si>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</si>
  <si>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</si>
  <si>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</si>
  <si>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</si>
  <si>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</si>
  <si>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</si>
  <si>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</si>
  <si>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</si>
  <si>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</si>
  <si>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</si>
  <si>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</si>
  <si>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</si>
  <si>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</si>
  <si>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</si>
  <si>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</si>
  <si>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</si>
  <si>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</si>
  <si>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</si>
  <si>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</si>
  <si>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</si>
  <si>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</si>
  <si>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</si>
  <si>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</si>
  <si>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</si>
  <si>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</si>
  <si>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</si>
  <si>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</si>
  <si>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</si>
  <si>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</si>
  <si>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</si>
  <si>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</si>
  <si>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</si>
  <si>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</si>
  <si>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</si>
  <si>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</si>
  <si>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</si>
  <si>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</si>
  <si>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</si>
  <si>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</si>
  <si>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</si>
  <si>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</si>
  <si>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</si>
  <si>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</si>
  <si>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</si>
  <si>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</si>
  <si>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</si>
  <si>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</si>
  <si>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</si>
  <si>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</si>
  <si>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</si>
  <si>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</si>
  <si>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</si>
  <si>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</si>
  <si>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</si>
  <si>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</si>
  <si>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</si>
  <si>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</si>
  <si>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</si>
  <si>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</si>
  <si>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</si>
  <si>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</si>
  <si>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</si>
  <si>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</si>
  <si>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</si>
  <si>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</si>
  <si>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</si>
  <si>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</si>
  <si>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</si>
  <si>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</si>
  <si>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</si>
  <si>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</si>
  <si>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</si>
  <si>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</si>
  <si>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</si>
  <si>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</si>
  <si>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</si>
  <si>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</si>
  <si>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</si>
  <si>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</si>
  <si>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</si>
  <si>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</si>
  <si>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</si>
  <si>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</si>
  <si>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</si>
  <si>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</si>
  <si>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</si>
  <si>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</si>
  <si>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</si>
  <si>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</si>
  <si>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</si>
  <si>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</si>
  <si>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</si>
  <si>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</si>
  <si>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</si>
  <si>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</si>
  <si>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</si>
  <si>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</si>
  <si>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</si>
  <si>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</si>
  <si>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</si>
  <si>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</si>
  <si>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</si>
  <si>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</si>
  <si>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</si>
  <si>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</si>
  <si>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</si>
  <si>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</si>
  <si>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</si>
  <si>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</si>
  <si>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</si>
  <si>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</si>
  <si>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</si>
  <si>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</si>
  <si>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</si>
  <si>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</si>
  <si>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</si>
  <si>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</si>
  <si>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</si>
  <si>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</si>
  <si>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</si>
  <si>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</si>
  <si>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</si>
  <si>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</si>
  <si>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</si>
  <si>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</si>
  <si>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</si>
  <si>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</si>
  <si>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</si>
  <si>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</si>
  <si>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</si>
  <si>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</si>
  <si>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</si>
  <si>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</si>
  <si>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</si>
  <si>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</si>
  <si>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</si>
  <si>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</si>
  <si>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</si>
  <si>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</si>
  <si>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</si>
  <si>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</si>
  <si>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</si>
  <si>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</si>
  <si>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</si>
  <si>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</si>
  <si>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</si>
  <si>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</si>
  <si>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</si>
  <si>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</si>
  <si>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</si>
  <si>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</si>
  <si>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</si>
  <si>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</si>
  <si>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</si>
  <si>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</si>
  <si>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</si>
  <si>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</si>
  <si>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</si>
  <si>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</si>
  <si>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</si>
  <si>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</si>
  <si>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</si>
  <si>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</si>
  <si>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</si>
  <si>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</si>
  <si>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</si>
  <si>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</si>
  <si>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</si>
  <si>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</si>
  <si>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</si>
  <si>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</si>
  <si>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</si>
  <si>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</si>
  <si>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</si>
  <si>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</si>
  <si>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</si>
  <si>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</si>
  <si>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</si>
  <si>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</si>
  <si>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</si>
  <si>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</si>
  <si>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</si>
  <si>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</si>
  <si>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</si>
  <si>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</si>
  <si>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</si>
  <si>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</si>
  <si>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</si>
  <si>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</si>
  <si>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</si>
  <si>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</si>
  <si>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</si>
  <si>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</si>
  <si>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</si>
  <si>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</si>
  <si>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</si>
  <si>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</si>
  <si>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</si>
  <si>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</si>
  <si>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</si>
  <si>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</si>
  <si>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</si>
  <si>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</si>
  <si>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</si>
  <si>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</si>
  <si>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</si>
  <si>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</si>
  <si>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</si>
  <si>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</si>
  <si>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</si>
  <si>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</si>
  <si>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</si>
  <si>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</si>
  <si>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</si>
  <si>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</si>
  <si>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</si>
  <si>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</si>
  <si>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</si>
  <si>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</si>
  <si>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</si>
  <si>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</si>
  <si>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</si>
  <si>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</si>
  <si>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</si>
  <si>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</si>
  <si>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</si>
  <si>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</si>
  <si>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</si>
  <si>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</si>
  <si>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</si>
  <si>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</si>
  <si>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</si>
  <si>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</si>
  <si>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</si>
  <si>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</si>
  <si>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</si>
  <si>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</si>
  <si>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</si>
  <si>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</si>
  <si>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</si>
  <si>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</si>
  <si>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</si>
  <si>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</si>
  <si>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</si>
  <si>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</si>
  <si>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</si>
  <si>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</si>
  <si>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</si>
  <si>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</si>
  <si>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</si>
  <si>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</si>
  <si>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</si>
  <si>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</si>
  <si>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</si>
  <si>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</si>
  <si>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</si>
  <si>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</si>
  <si>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</si>
  <si>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</si>
  <si>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</si>
  <si>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</si>
  <si>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</si>
  <si>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</si>
  <si>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</si>
  <si>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</si>
  <si>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</si>
  <si>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</si>
  <si>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</si>
  <si>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</si>
  <si>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</si>
  <si>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</si>
  <si>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</si>
  <si>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</si>
  <si>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</si>
  <si>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</si>
  <si>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</si>
  <si>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</si>
  <si>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</si>
  <si>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</si>
  <si>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</si>
  <si>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</si>
  <si>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</si>
  <si>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</si>
  <si>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</si>
  <si>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</si>
  <si>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</si>
  <si>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</si>
  <si>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</si>
  <si>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</si>
  <si>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</si>
  <si>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</si>
  <si>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</si>
  <si>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</si>
  <si>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</si>
  <si>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</si>
  <si>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</si>
  <si>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</si>
  <si>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</si>
  <si>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</si>
  <si>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</si>
  <si>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</si>
  <si>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</si>
  <si>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</si>
  <si>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</si>
  <si>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</si>
  <si>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</si>
  <si>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</si>
  <si>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</si>
  <si>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</si>
  <si>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</si>
  <si>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</si>
  <si>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</si>
  <si>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</si>
  <si>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</si>
  <si>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</si>
  <si>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</si>
  <si>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</si>
  <si>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</si>
  <si>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</si>
  <si>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</si>
  <si>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</si>
  <si>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</si>
  <si>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</si>
  <si>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</si>
  <si>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</si>
  <si>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</si>
  <si>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</si>
  <si>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</si>
  <si>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</si>
  <si>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</si>
  <si>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</si>
  <si>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</si>
  <si>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</si>
  <si>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</si>
  <si>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</si>
  <si>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</si>
  <si>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</si>
  <si>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</si>
  <si>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</si>
  <si>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</si>
  <si>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</si>
  <si>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</si>
  <si>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</si>
  <si>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</si>
  <si>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</si>
  <si>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</si>
  <si>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</si>
  <si>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</si>
  <si>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</si>
  <si>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</si>
  <si>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</si>
  <si>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</si>
  <si>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</si>
  <si>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</si>
  <si>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</si>
  <si>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</si>
  <si>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</si>
  <si>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</si>
  <si>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</si>
  <si>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</si>
  <si>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</si>
  <si>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</si>
  <si>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</si>
  <si>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</si>
  <si>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</si>
  <si>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</si>
  <si>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</si>
  <si>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</si>
  <si>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</si>
  <si>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</si>
  <si>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</si>
  <si>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</si>
  <si>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</si>
  <si>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</si>
  <si>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</si>
  <si>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</si>
  <si>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</si>
  <si>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</si>
  <si>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</si>
  <si>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</si>
  <si>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</si>
  <si>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</si>
  <si>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</si>
  <si>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</si>
  <si>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</si>
  <si>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</si>
  <si>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</si>
  <si>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</si>
  <si>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</si>
  <si>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</si>
  <si>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</si>
  <si>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</si>
  <si>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</si>
  <si>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</si>
  <si>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</si>
  <si>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</si>
  <si>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</si>
  <si>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</si>
  <si>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</si>
  <si>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</si>
  <si>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</si>
  <si>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</si>
  <si>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</si>
  <si>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</si>
  <si>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</si>
  <si>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</si>
  <si>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</si>
  <si>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</si>
  <si>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</si>
  <si>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</si>
  <si>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</si>
  <si>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</si>
  <si>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</si>
  <si>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</si>
  <si>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</si>
  <si>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</si>
  <si>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</si>
  <si>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</si>
  <si>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</si>
  <si>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</si>
  <si>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</si>
  <si>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</si>
  <si>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</si>
  <si>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</si>
  <si>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</si>
  <si>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</si>
  <si>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</si>
  <si>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</si>
  <si>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</si>
  <si>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</si>
  <si>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</si>
  <si>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</si>
  <si>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</si>
  <si>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</si>
  <si>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</si>
  <si>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</si>
  <si>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</si>
  <si>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</si>
  <si>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</si>
  <si>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</si>
  <si>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</si>
  <si>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</si>
  <si>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</si>
  <si>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</si>
  <si>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</si>
  <si>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</si>
  <si>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</si>
  <si>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</si>
  <si>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</si>
  <si>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</si>
  <si>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</si>
  <si>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</si>
  <si>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</si>
  <si>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</si>
  <si>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</si>
  <si>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</si>
  <si>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</si>
  <si>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</si>
  <si>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</si>
  <si>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</si>
  <si>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</si>
  <si>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</si>
  <si>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</si>
  <si>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</si>
  <si>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</si>
  <si>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</si>
  <si>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</si>
  <si>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</si>
  <si>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</si>
  <si>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</si>
  <si>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</si>
  <si>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</si>
  <si>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</si>
  <si>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</si>
  <si>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</si>
  <si>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</si>
  <si>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</si>
  <si>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</si>
  <si>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</si>
  <si>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</si>
  <si>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</si>
  <si>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</si>
  <si>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</si>
  <si>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</si>
  <si>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</si>
  <si>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</si>
  <si>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</si>
  <si>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</si>
  <si>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</si>
  <si>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</si>
  <si>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</si>
  <si>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</si>
  <si>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</si>
  <si>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</si>
  <si>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</si>
  <si>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</si>
  <si>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</si>
  <si>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</si>
  <si>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</si>
  <si>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</si>
  <si>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</si>
  <si>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</si>
  <si>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</si>
  <si>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</si>
  <si>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</si>
  <si>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</si>
  <si>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</si>
  <si>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</si>
  <si>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</si>
  <si>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</si>
  <si>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</si>
  <si>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</si>
  <si>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</si>
  <si>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</si>
  <si>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</si>
  <si>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</si>
  <si>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</si>
  <si>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</si>
  <si>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</si>
  <si>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</si>
  <si>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</si>
  <si>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</si>
  <si>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</si>
  <si>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</si>
  <si>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</si>
  <si>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</si>
  <si>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</si>
  <si>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</si>
  <si>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</si>
  <si>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</si>
  <si>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</si>
  <si>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</si>
  <si>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</si>
  <si>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</si>
  <si>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</si>
  <si>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</si>
  <si>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</si>
  <si>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</si>
  <si>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</si>
  <si>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</si>
  <si>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</si>
  <si>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</si>
  <si>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</si>
  <si>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</si>
  <si>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</si>
  <si>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</si>
  <si>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</si>
  <si>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</si>
  <si>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</si>
  <si>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</si>
  <si>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</si>
  <si>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</si>
  <si>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</si>
  <si>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</si>
  <si>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</si>
  <si>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</si>
  <si>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</si>
  <si>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</si>
  <si>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</si>
  <si>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</si>
  <si>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</si>
  <si>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</si>
  <si>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</si>
  <si>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</si>
  <si>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</si>
  <si>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</si>
  <si>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</si>
  <si>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</si>
  <si>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</si>
  <si>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</si>
  <si>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</si>
  <si>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</si>
  <si>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</si>
  <si>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</si>
  <si>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</si>
  <si>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</si>
  <si>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</si>
  <si>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</si>
  <si>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</si>
  <si>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</si>
  <si>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</si>
  <si>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</si>
  <si>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</si>
  <si>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</si>
  <si>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</si>
  <si>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</si>
  <si>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</si>
  <si>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</si>
  <si>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</si>
  <si>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</si>
  <si>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</si>
  <si>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</si>
  <si>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</si>
  <si>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</si>
  <si>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</si>
  <si>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</si>
  <si>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</si>
  <si>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</si>
  <si>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</si>
  <si>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</si>
  <si>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</si>
  <si>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</si>
  <si>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</si>
  <si>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</si>
  <si>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</si>
  <si>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</si>
  <si>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</si>
  <si>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</si>
  <si>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</si>
  <si>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</si>
  <si>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</si>
  <si>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</si>
  <si>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</si>
  <si>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</si>
  <si>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</si>
  <si>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</si>
  <si>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</si>
  <si>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</si>
  <si>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</si>
  <si>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</si>
  <si>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</si>
  <si>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</si>
  <si>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</si>
  <si>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</si>
  <si>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</si>
  <si>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</si>
  <si>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</si>
  <si>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</si>
  <si>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</si>
  <si>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</si>
  <si>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</si>
  <si>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</si>
  <si>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</si>
  <si>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</si>
  <si>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</si>
  <si>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</si>
  <si>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</si>
  <si>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</si>
  <si>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</si>
  <si>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</si>
  <si>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</si>
  <si>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</si>
  <si>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</si>
  <si>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</si>
  <si>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</si>
  <si>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</si>
  <si>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</si>
  <si>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</si>
  <si>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</si>
  <si>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</si>
  <si>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</si>
  <si>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</si>
  <si>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</si>
  <si>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</si>
  <si>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</si>
  <si>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</si>
  <si>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</si>
  <si>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</si>
  <si>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</si>
  <si>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</si>
  <si>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</si>
  <si>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</si>
  <si>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</si>
  <si>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</si>
  <si>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</si>
  <si>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</si>
  <si>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</si>
  <si>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</si>
  <si>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</si>
  <si>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</si>
  <si>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</si>
  <si>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</si>
  <si>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</si>
  <si>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</si>
  <si>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</si>
  <si>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</si>
  <si>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</si>
  <si>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</si>
  <si>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</si>
  <si>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</si>
  <si>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</si>
  <si>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</si>
  <si>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</si>
  <si>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</si>
  <si>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</si>
  <si>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</si>
  <si>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</si>
  <si>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</si>
  <si>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</si>
  <si>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</si>
  <si>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</si>
  <si>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</si>
  <si>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</si>
  <si>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</si>
  <si>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</si>
  <si>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</si>
  <si>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</si>
  <si>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</si>
  <si>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</si>
  <si>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</si>
  <si>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</si>
  <si>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</si>
  <si>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</si>
  <si>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</si>
  <si>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</si>
  <si>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</si>
  <si>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</si>
  <si>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</si>
  <si>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</si>
  <si>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</si>
  <si>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</si>
  <si>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</si>
  <si>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</si>
  <si>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</si>
  <si>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</si>
  <si>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</si>
  <si>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</si>
  <si>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</si>
  <si>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</si>
  <si>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</si>
  <si>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</si>
  <si>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</si>
  <si>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</si>
  <si>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</si>
  <si>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</si>
  <si>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</si>
  <si>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</si>
  <si>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</si>
  <si>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</si>
  <si>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</si>
  <si>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</si>
  <si>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</si>
  <si>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</si>
  <si>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</si>
  <si>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</si>
  <si>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</si>
  <si>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</si>
  <si>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</si>
  <si>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</si>
  <si>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</si>
  <si>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</si>
  <si>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</si>
  <si>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</si>
  <si>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</si>
  <si>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</si>
  <si>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</si>
  <si>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</si>
  <si>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</si>
  <si>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</si>
  <si>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</si>
  <si>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</si>
  <si>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</si>
  <si>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</si>
  <si>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</si>
  <si>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</si>
  <si>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</si>
  <si>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</si>
  <si>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</si>
  <si>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</si>
  <si>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</si>
  <si>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</si>
  <si>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</si>
  <si>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</si>
  <si>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</si>
  <si>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</si>
  <si>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</si>
  <si>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</si>
  <si>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</si>
  <si>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</si>
  <si>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</si>
  <si>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</si>
  <si>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</si>
  <si>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</si>
  <si>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</si>
  <si>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</si>
  <si>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</si>
  <si>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</si>
  <si>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</si>
  <si>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</si>
  <si>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</si>
  <si>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</si>
  <si>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</si>
  <si>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</si>
  <si>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</si>
  <si>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</si>
  <si>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</si>
  <si>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</si>
  <si>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</si>
  <si>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</si>
  <si>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</si>
  <si>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</si>
  <si>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</si>
  <si>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</si>
  <si>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</si>
  <si>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</si>
  <si>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</si>
  <si>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</si>
  <si>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</si>
  <si>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</si>
  <si>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</si>
  <si>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</si>
  <si>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</si>
  <si>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</si>
  <si>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</si>
  <si>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</si>
  <si>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</si>
  <si>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</si>
  <si>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</si>
  <si>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</si>
  <si>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</si>
  <si>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</si>
  <si>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</si>
  <si>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</si>
  <si>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</si>
  <si>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</si>
  <si>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</si>
  <si>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</si>
  <si>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</si>
  <si>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</si>
  <si>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</si>
  <si>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</si>
  <si>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</si>
  <si>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</si>
  <si>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</si>
  <si>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</si>
  <si>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</si>
  <si>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</si>
  <si>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</si>
  <si>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</si>
  <si>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</si>
  <si>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</si>
  <si>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</si>
  <si>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</si>
  <si>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</si>
  <si>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</si>
  <si>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</si>
  <si>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</si>
  <si>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</si>
  <si>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</si>
  <si>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</si>
  <si>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</si>
  <si>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</si>
  <si>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</si>
  <si>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</si>
  <si>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</si>
  <si>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</si>
  <si>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</si>
  <si>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</si>
  <si>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</si>
  <si>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</si>
  <si>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</si>
  <si>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</si>
  <si>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</si>
  <si>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</si>
  <si>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</si>
  <si>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</si>
  <si>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</si>
  <si>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</si>
  <si>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</si>
  <si>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</si>
  <si>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</si>
  <si>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</si>
  <si>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</si>
  <si>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</si>
  <si>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</si>
  <si>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</si>
  <si>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</si>
  <si>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</si>
  <si>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</si>
  <si>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</si>
  <si>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</si>
  <si>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</si>
  <si>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</si>
  <si>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</si>
  <si>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</si>
  <si>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</si>
  <si>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</si>
  <si>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</si>
  <si>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</si>
  <si>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</si>
  <si>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</si>
  <si>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</si>
  <si>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</si>
  <si>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</si>
  <si>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</si>
  <si>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</si>
  <si>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</si>
  <si>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</si>
  <si>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</si>
  <si>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</si>
  <si>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</si>
  <si>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</si>
  <si>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</si>
  <si>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</si>
  <si>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</si>
  <si>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</si>
  <si>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</si>
  <si>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</si>
  <si>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</si>
  <si>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</si>
  <si>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</si>
  <si>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</si>
  <si>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</si>
  <si>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</si>
  <si>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</si>
  <si>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</si>
  <si>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</si>
  <si>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</si>
  <si>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</si>
  <si>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</si>
  <si>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</si>
  <si>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</si>
  <si>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</si>
  <si>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</si>
  <si>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</si>
  <si>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</si>
  <si>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</si>
  <si>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</si>
  <si>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</si>
  <si>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</si>
  <si>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</si>
  <si>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</si>
  <si>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</si>
  <si>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</si>
  <si>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</si>
  <si>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</si>
  <si>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</si>
  <si>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</si>
  <si>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</si>
  <si>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</si>
  <si>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</si>
  <si>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</si>
  <si>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</si>
  <si>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</si>
  <si>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</si>
  <si>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</si>
  <si>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</si>
  <si>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</si>
  <si>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</si>
  <si>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</si>
  <si>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</si>
  <si>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</si>
  <si>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</si>
  <si>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</si>
  <si>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</si>
  <si>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</si>
  <si>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</si>
  <si>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</si>
  <si>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</si>
  <si>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</si>
  <si>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</si>
  <si>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</si>
  <si>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</si>
  <si>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</si>
  <si>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</si>
  <si>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</si>
  <si>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</si>
  <si>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</si>
  <si>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</si>
  <si>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</si>
  <si>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</si>
  <si>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</si>
  <si>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</si>
  <si>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</si>
  <si>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</si>
  <si>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</si>
  <si>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</si>
  <si>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</si>
  <si>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</si>
  <si>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</si>
  <si>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</si>
  <si>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</si>
  <si>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</si>
  <si>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</si>
  <si>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</si>
  <si>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</si>
  <si>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</si>
  <si>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</si>
  <si>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</si>
  <si>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</si>
  <si>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</si>
  <si>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</si>
  <si>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</si>
  <si>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</si>
  <si>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</si>
  <si>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</si>
  <si>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</si>
  <si>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</si>
  <si>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</si>
  <si>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</si>
  <si>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</si>
  <si>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</si>
  <si>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</si>
  <si>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</si>
  <si>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</si>
  <si>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</si>
  <si>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</si>
  <si>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</si>
  <si>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</si>
  <si>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</si>
  <si>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</si>
  <si>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</si>
  <si>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</si>
  <si>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</si>
  <si>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</si>
  <si>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</si>
  <si>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</si>
  <si>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</si>
  <si>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</si>
  <si>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</si>
  <si>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</si>
  <si>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</si>
  <si>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</si>
  <si>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</si>
  <si>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</si>
  <si>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</si>
  <si>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</si>
  <si>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</si>
  <si>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</si>
  <si>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</si>
  <si>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</si>
  <si>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</si>
  <si>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</si>
  <si>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</si>
  <si>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</si>
  <si>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</si>
  <si>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</si>
  <si>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</si>
  <si>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</si>
  <si>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</si>
  <si>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</si>
  <si>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</si>
  <si>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</si>
  <si>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</si>
  <si>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</si>
  <si>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</si>
  <si>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</si>
  <si>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</si>
  <si>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</si>
  <si>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</si>
  <si>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</si>
  <si>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</si>
  <si>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</si>
  <si>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</si>
  <si>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</si>
  <si>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</si>
  <si>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</si>
  <si>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</si>
  <si>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</si>
  <si>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</si>
  <si>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</si>
  <si>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</si>
  <si>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</si>
  <si>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</si>
  <si>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</si>
  <si>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</si>
  <si>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</si>
  <si>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</si>
  <si>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</si>
  <si>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</si>
  <si>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</si>
  <si>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</si>
  <si>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</si>
  <si>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</si>
  <si>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</si>
  <si>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</si>
  <si>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</si>
  <si>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</si>
  <si>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</si>
  <si>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</si>
  <si>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</si>
  <si>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</si>
  <si>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</si>
  <si>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</si>
  <si>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</si>
  <si>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</si>
  <si>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</si>
  <si>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</si>
  <si>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</si>
  <si>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</si>
  <si>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</si>
  <si>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</si>
  <si>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</si>
  <si>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</si>
  <si>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</si>
  <si>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</si>
  <si>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</si>
  <si>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</si>
  <si>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</si>
  <si>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</si>
  <si>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</si>
  <si>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</si>
  <si>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</si>
  <si>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</si>
  <si>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</si>
  <si>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</si>
  <si>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</si>
  <si>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</si>
  <si>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</si>
  <si>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</si>
  <si>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</si>
  <si>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</si>
  <si>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</si>
  <si>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</si>
  <si>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</si>
  <si>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</si>
  <si>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</si>
  <si>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</si>
  <si>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</si>
  <si>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</si>
  <si>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</si>
  <si>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</si>
  <si>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</si>
  <si>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</si>
  <si>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</si>
  <si>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</si>
  <si>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</si>
  <si>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</si>
  <si>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</si>
  <si>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</si>
  <si>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</si>
  <si>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</si>
  <si>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</si>
  <si>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</si>
  <si>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</si>
  <si>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</si>
  <si>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</si>
  <si>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</si>
  <si>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</si>
  <si>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</si>
  <si>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</si>
  <si>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</si>
  <si>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</si>
  <si>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</si>
  <si>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</si>
  <si>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</si>
  <si>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</si>
  <si>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</si>
  <si>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</si>
  <si>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</si>
  <si>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</si>
  <si>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</si>
  <si>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</si>
  <si>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</si>
  <si>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</si>
  <si>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</si>
  <si>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</si>
  <si>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</si>
  <si>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</si>
  <si>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</si>
  <si>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</si>
  <si>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</si>
  <si>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</si>
  <si>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</si>
  <si>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</si>
  <si>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</si>
  <si>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</si>
  <si>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</si>
  <si>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</si>
  <si>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</si>
  <si>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</si>
  <si>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</si>
  <si>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</si>
  <si>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</si>
  <si>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</si>
  <si>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</si>
  <si>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</si>
  <si>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</si>
  <si>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</si>
  <si>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</si>
  <si>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</si>
  <si>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</si>
  <si>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</si>
  <si>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</si>
  <si>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</si>
  <si>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</si>
  <si>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</si>
  <si>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</si>
  <si>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</si>
  <si>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</si>
  <si>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</si>
  <si>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</si>
  <si>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</si>
  <si>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</si>
  <si>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</si>
  <si>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</si>
  <si>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</si>
  <si>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</si>
  <si>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</si>
  <si>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</si>
  <si>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</si>
  <si>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</si>
  <si>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</si>
  <si>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</si>
  <si>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</si>
  <si>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</si>
  <si>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</si>
  <si>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</si>
  <si>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</si>
  <si>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</si>
  <si>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</si>
  <si>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</si>
  <si>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</si>
  <si>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</si>
  <si>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</si>
  <si>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</si>
  <si>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</si>
  <si>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</si>
  <si>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</si>
  <si>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</si>
  <si>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</si>
  <si>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</si>
  <si>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</si>
  <si>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</si>
  <si>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</si>
  <si>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</si>
  <si>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</si>
  <si>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</si>
  <si>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</si>
  <si>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</si>
  <si>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</si>
  <si>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</si>
  <si>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</si>
  <si>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</si>
  <si>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</si>
  <si>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</si>
  <si>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</si>
  <si>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</si>
  <si>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</si>
  <si>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</si>
  <si>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</si>
  <si>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</si>
  <si>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</si>
  <si>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</si>
  <si>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</si>
  <si>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</si>
  <si>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</si>
  <si>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</si>
  <si>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</si>
  <si>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</si>
  <si>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</si>
  <si>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</si>
  <si>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</si>
  <si>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</si>
  <si>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</si>
  <si>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</si>
  <si>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</si>
  <si>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</si>
  <si>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</si>
  <si>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</si>
  <si>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</si>
  <si>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</si>
  <si>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</si>
  <si>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</si>
  <si>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</si>
  <si>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</si>
  <si>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</si>
  <si>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</si>
  <si>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</si>
  <si>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</si>
  <si>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</si>
  <si>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</si>
  <si>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</si>
  <si>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</si>
  <si>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</si>
  <si>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</si>
  <si>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</si>
  <si>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</si>
  <si>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</si>
  <si>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</si>
  <si>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</si>
  <si>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</si>
  <si>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</si>
  <si>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</si>
  <si>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</si>
  <si>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</si>
  <si>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</si>
  <si>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</si>
  <si>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</si>
  <si>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</si>
  <si>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</si>
  <si>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</si>
  <si>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</si>
  <si>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</si>
  <si>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</si>
  <si>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</si>
  <si>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</si>
  <si>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</si>
  <si>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</si>
  <si>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</si>
  <si>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</si>
  <si>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</si>
  <si>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</si>
  <si>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</si>
  <si>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</si>
  <si>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</si>
  <si>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</si>
  <si>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</si>
  <si>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</si>
  <si>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</si>
  <si>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</si>
  <si>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</si>
  <si>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</si>
  <si>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</si>
  <si>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</si>
  <si>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</si>
  <si>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</si>
  <si>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</si>
  <si>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</si>
  <si>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</si>
  <si>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</si>
  <si>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</si>
  <si>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</si>
  <si>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</si>
  <si>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</si>
  <si>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</si>
  <si>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</si>
  <si>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</si>
  <si>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</si>
  <si>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</si>
  <si>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</si>
  <si>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</si>
  <si>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</si>
  <si>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</si>
  <si>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</si>
  <si>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</si>
  <si>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</si>
  <si>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</si>
  <si>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</si>
  <si>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</si>
  <si>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</si>
  <si>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</si>
  <si>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</si>
  <si>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</si>
  <si>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</si>
  <si>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</si>
  <si>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</si>
  <si>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</si>
  <si>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</si>
  <si>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</si>
  <si>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</si>
  <si>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</si>
  <si>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</si>
  <si>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</si>
  <si>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</si>
  <si>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</si>
  <si>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</si>
  <si>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</si>
  <si>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</si>
  <si>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</si>
  <si>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</si>
  <si>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</si>
  <si>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</si>
  <si>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</si>
  <si>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</si>
  <si>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</si>
  <si>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</si>
  <si>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</si>
  <si>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</si>
  <si>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</si>
  <si>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</si>
  <si>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</si>
  <si>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</si>
  <si>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</si>
  <si>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</si>
  <si>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</si>
  <si>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</si>
  <si>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</si>
  <si>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</si>
  <si>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</si>
  <si>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</si>
  <si>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</si>
  <si>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</si>
  <si>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</si>
  <si>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</si>
  <si>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</si>
  <si>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</si>
  <si>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</si>
  <si>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</si>
  <si>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</si>
  <si>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</si>
  <si>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</si>
  <si>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</si>
  <si>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</si>
  <si>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</si>
  <si>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</si>
  <si>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</si>
  <si>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</si>
  <si>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</si>
  <si>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</si>
  <si>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</si>
  <si>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</si>
  <si>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</si>
  <si>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</si>
  <si>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</si>
  <si>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</si>
  <si>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</si>
  <si>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</si>
  <si>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</si>
  <si>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</si>
  <si>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</si>
  <si>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</si>
  <si>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</si>
  <si>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</si>
  <si>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</si>
  <si>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</si>
  <si>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</si>
  <si>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</si>
  <si>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</si>
  <si>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</si>
  <si>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</si>
  <si>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</si>
  <si>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</si>
  <si>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</si>
  <si>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</si>
  <si>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</si>
  <si>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</si>
  <si>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</si>
  <si>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</si>
  <si>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</si>
  <si>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</si>
  <si>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</si>
  <si>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</si>
  <si>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</si>
  <si>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</si>
  <si>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</si>
  <si>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</si>
  <si>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</si>
  <si>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</si>
  <si>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</si>
  <si>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</si>
  <si>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</si>
  <si>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</si>
  <si>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</si>
  <si>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</si>
  <si>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</si>
  <si>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</si>
  <si>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</si>
  <si>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</si>
  <si>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</si>
  <si>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</si>
  <si>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</si>
  <si>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</si>
  <si>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</si>
  <si>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</si>
  <si>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</si>
  <si>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</si>
  <si>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</si>
  <si>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</si>
  <si>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</si>
  <si>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</si>
  <si>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</si>
  <si>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</si>
  <si>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</si>
  <si>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</si>
  <si>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</si>
  <si>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</si>
  <si>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</si>
  <si>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</si>
  <si>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</si>
  <si>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</si>
  <si>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</si>
  <si>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</si>
  <si>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</si>
  <si>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</si>
  <si>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</si>
  <si>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</si>
  <si>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</si>
  <si>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</si>
  <si>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</si>
  <si>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</si>
  <si>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</si>
  <si>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</si>
  <si>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</si>
  <si>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</si>
  <si>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</si>
  <si>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</si>
  <si>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</si>
  <si>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</si>
  <si>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</si>
  <si>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</si>
  <si>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</si>
  <si>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</si>
  <si>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</si>
  <si>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</si>
  <si>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</si>
  <si>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</si>
  <si>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</si>
  <si>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</si>
  <si>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</si>
  <si>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</si>
  <si>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</si>
  <si>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</si>
  <si>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</si>
  <si>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</si>
  <si>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</si>
  <si>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</si>
  <si>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</si>
  <si>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</si>
  <si>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</si>
  <si>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</si>
  <si>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</si>
  <si>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</si>
  <si>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</si>
  <si>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</si>
  <si>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</si>
  <si>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</si>
  <si>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</si>
  <si>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</si>
  <si>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</si>
  <si>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</si>
  <si>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</si>
  <si>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</si>
  <si>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</si>
  <si>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</si>
  <si>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</si>
  <si>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</si>
  <si>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</si>
  <si>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</si>
  <si>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</si>
  <si>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</si>
  <si>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</si>
  <si>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</si>
  <si>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</si>
  <si>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</si>
  <si>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</si>
  <si>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</si>
  <si>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</si>
  <si>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</si>
  <si>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</si>
  <si>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</si>
  <si>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</si>
  <si>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</si>
  <si>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</si>
  <si>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</si>
  <si>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</si>
  <si>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</si>
  <si>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</si>
  <si>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</si>
  <si>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</si>
  <si>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</si>
  <si>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</si>
  <si>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</si>
  <si>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</si>
  <si>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</si>
  <si>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</si>
  <si>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</si>
  <si>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</si>
  <si>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</si>
  <si>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</si>
  <si>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</si>
  <si>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</si>
  <si>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</si>
  <si>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</si>
  <si>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</si>
  <si>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</si>
  <si>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</si>
  <si>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</si>
  <si>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</si>
  <si>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</si>
  <si>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</si>
  <si>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</si>
  <si>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</si>
  <si>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</si>
  <si>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</si>
  <si>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</si>
  <si>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</si>
  <si>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</si>
  <si>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</si>
  <si>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</si>
  <si>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</si>
  <si>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</si>
  <si>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</si>
  <si>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</si>
  <si>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</si>
  <si>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</si>
  <si>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</si>
  <si>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</si>
  <si>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</si>
  <si>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</si>
  <si>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</si>
  <si>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</si>
  <si>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</si>
  <si>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</si>
  <si>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</si>
  <si>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</si>
  <si>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</si>
  <si>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</si>
  <si>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</si>
  <si>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</si>
  <si>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</si>
  <si>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</si>
  <si>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</si>
  <si>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</si>
  <si>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</si>
  <si>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</si>
  <si>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</si>
  <si>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</si>
  <si>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</si>
  <si>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</si>
  <si>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</si>
  <si>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</si>
  <si>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</si>
  <si>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</si>
  <si>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</si>
  <si>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</si>
  <si>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</si>
  <si>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</si>
  <si>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</si>
  <si>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</si>
  <si>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</si>
  <si>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</si>
  <si>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</si>
  <si>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</si>
  <si>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</si>
  <si>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</si>
  <si>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</si>
  <si>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</si>
  <si>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</si>
  <si>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</si>
  <si>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</si>
  <si>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</si>
  <si>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</si>
  <si>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</si>
  <si>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</si>
  <si>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</si>
  <si>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</si>
  <si>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</si>
  <si>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</si>
  <si>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</si>
  <si>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</si>
  <si>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</si>
  <si>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</si>
  <si>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</si>
  <si>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</si>
  <si>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</si>
  <si>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</si>
  <si>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</si>
  <si>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</si>
  <si>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</si>
  <si>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</si>
  <si>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</si>
  <si>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</si>
  <si>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</si>
  <si>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</si>
  <si>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</si>
  <si>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</si>
  <si>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</si>
  <si>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</si>
  <si>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</si>
  <si>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</si>
  <si>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</si>
  <si>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</si>
  <si>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</si>
  <si>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</si>
  <si>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</si>
  <si>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</si>
  <si>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</si>
  <si>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</si>
  <si>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</si>
  <si>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</si>
  <si>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</si>
  <si>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</si>
  <si>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</si>
  <si>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</si>
  <si>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</si>
  <si>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</si>
  <si>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</si>
  <si>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</si>
  <si>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</si>
  <si>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</si>
  <si>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</si>
  <si>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</si>
  <si>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</si>
  <si>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</si>
  <si>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</si>
  <si>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</si>
  <si>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</si>
  <si>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</si>
  <si>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</si>
  <si>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</si>
  <si>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</si>
  <si>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</si>
  <si>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</si>
  <si>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</si>
  <si>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</si>
  <si>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</si>
  <si>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</si>
  <si>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</si>
  <si>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</si>
  <si>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</si>
  <si>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</si>
  <si>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</si>
  <si>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</si>
  <si>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</si>
  <si>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</si>
  <si>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</si>
  <si>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</si>
  <si>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</si>
  <si>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</si>
  <si>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</si>
  <si>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</si>
  <si>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</si>
  <si>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</si>
  <si>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</si>
  <si>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</si>
  <si>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</si>
  <si>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</si>
  <si>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</si>
  <si>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</si>
  <si>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</si>
  <si>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</si>
  <si>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</si>
  <si>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</si>
  <si>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</si>
  <si>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</si>
  <si>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</si>
  <si>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</si>
  <si>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</si>
  <si>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</si>
  <si>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</si>
  <si>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</si>
  <si>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</si>
  <si>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</si>
  <si>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</si>
  <si>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</si>
  <si>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</si>
  <si>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</si>
  <si>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</si>
  <si>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</si>
  <si>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</si>
  <si>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</si>
  <si>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</si>
  <si>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</si>
  <si>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</si>
  <si>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</si>
  <si>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</si>
  <si>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</si>
  <si>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</si>
  <si>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</si>
  <si>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</si>
  <si>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</si>
  <si>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</si>
  <si>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</si>
  <si>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</si>
  <si>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</si>
  <si>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</si>
  <si>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</si>
  <si>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</si>
  <si>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</si>
  <si>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</si>
  <si>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</si>
  <si>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</si>
  <si>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</si>
  <si>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</si>
  <si>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</si>
  <si>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</si>
  <si>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</si>
  <si>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</si>
  <si>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</si>
  <si>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</si>
  <si>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</si>
  <si>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</si>
  <si>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</si>
  <si>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</si>
  <si>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</si>
  <si>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</si>
  <si>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</si>
  <si>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</si>
  <si>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</si>
  <si>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</si>
  <si>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</si>
  <si>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</si>
  <si>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</si>
  <si>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</si>
  <si>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</si>
  <si>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</si>
  <si>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</si>
  <si>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</si>
  <si>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</si>
  <si>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</si>
  <si>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</si>
  <si>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</si>
  <si>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</si>
  <si>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</si>
  <si>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</si>
  <si>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</si>
  <si>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</si>
  <si>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</si>
  <si>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</si>
  <si>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</si>
  <si>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</si>
  <si>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</si>
  <si>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</si>
  <si>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</si>
  <si>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</si>
  <si>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</si>
  <si>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</si>
  <si>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</si>
  <si>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</si>
  <si>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</si>
  <si>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</si>
  <si>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</si>
  <si>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</si>
  <si>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</si>
  <si>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</si>
  <si>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</si>
  <si>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</si>
  <si>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</si>
  <si>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</si>
  <si>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</si>
  <si>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</si>
  <si>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</si>
  <si>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</si>
  <si>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</si>
  <si>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</si>
  <si>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</si>
  <si>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</si>
  <si>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</si>
  <si>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</si>
  <si>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</si>
  <si>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</si>
  <si>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</si>
  <si>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</si>
  <si>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</si>
  <si>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</si>
  <si>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</si>
  <si>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</si>
  <si>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</si>
  <si>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</si>
  <si>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</si>
  <si>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</si>
  <si>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</si>
  <si>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</si>
  <si>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</si>
  <si>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</si>
  <si>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</si>
  <si>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</si>
  <si>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</si>
  <si>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</si>
  <si>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</si>
  <si>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</si>
  <si>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</si>
  <si>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</si>
  <si>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</si>
  <si>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</si>
  <si>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</si>
  <si>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</si>
  <si>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</si>
  <si>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</si>
  <si>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</si>
  <si>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</si>
  <si>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</si>
  <si>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</si>
  <si>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</si>
  <si>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</si>
  <si>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</si>
  <si>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</si>
  <si>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</si>
  <si>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</si>
  <si>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</si>
  <si>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</si>
  <si>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</si>
  <si>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</si>
  <si>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</si>
  <si>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</si>
  <si>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</si>
  <si>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</si>
  <si>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</si>
  <si>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</si>
  <si>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</si>
  <si>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</si>
  <si>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</si>
  <si>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</si>
  <si>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</si>
  <si>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</si>
  <si>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</si>
  <si>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</si>
  <si>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</si>
  <si>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</si>
  <si>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</si>
  <si>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</si>
  <si>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</si>
  <si>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</si>
  <si>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</si>
  <si>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</si>
  <si>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</si>
  <si>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</si>
  <si>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</si>
  <si>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</si>
  <si>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</si>
  <si>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</si>
  <si>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</si>
  <si>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</si>
  <si>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</si>
  <si>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</si>
  <si>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</si>
  <si>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</si>
  <si>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</si>
  <si>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</si>
  <si>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</si>
  <si>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</si>
  <si>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</si>
  <si>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</si>
  <si>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</si>
  <si>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</si>
  <si>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</si>
  <si>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</si>
  <si>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</si>
  <si>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</si>
  <si>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</si>
  <si>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</si>
  <si>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</si>
  <si>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</si>
  <si>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</si>
  <si>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</si>
  <si>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</si>
  <si>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</si>
  <si>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</si>
  <si>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</si>
  <si>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</si>
  <si>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</si>
  <si>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</si>
  <si>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</si>
  <si>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</si>
  <si>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</si>
  <si>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</si>
  <si>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</si>
  <si>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</si>
  <si>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</si>
  <si>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</si>
  <si>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</si>
  <si>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</si>
  <si>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</si>
  <si>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</si>
  <si>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</si>
  <si>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</si>
  <si>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</si>
  <si>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</si>
  <si>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</si>
  <si>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</si>
  <si>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</si>
  <si>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</si>
  <si>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</si>
  <si>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</si>
  <si>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</si>
  <si>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</si>
  <si>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</si>
  <si>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</si>
  <si>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</si>
  <si>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</si>
  <si>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</si>
  <si>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</si>
  <si>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</si>
  <si>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</si>
  <si>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</si>
  <si>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</si>
  <si>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</si>
  <si>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</si>
  <si>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</si>
  <si>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</si>
  <si>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</si>
  <si>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</si>
  <si>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</si>
  <si>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</si>
  <si>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</si>
  <si>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</si>
  <si>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</si>
  <si>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</si>
  <si>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</si>
  <si>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</si>
  <si>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</si>
  <si>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</si>
  <si>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</si>
  <si>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</si>
  <si>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</si>
  <si>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</si>
  <si>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</si>
  <si>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</si>
  <si>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</si>
  <si>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</si>
  <si>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</si>
  <si>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</si>
  <si>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</si>
  <si>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</si>
  <si>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</si>
  <si>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</si>
  <si>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</si>
  <si>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</si>
  <si>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</si>
  <si>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</si>
  <si>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</si>
  <si>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</si>
  <si>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</si>
  <si>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</si>
  <si>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</si>
  <si>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</si>
  <si>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</si>
  <si>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</si>
  <si>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</si>
  <si>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</si>
  <si>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</si>
  <si>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</si>
  <si>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</si>
  <si>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</si>
  <si>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</si>
  <si>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</si>
  <si>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</si>
  <si>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</si>
  <si>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</si>
  <si>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</si>
  <si>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</si>
  <si>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</si>
  <si>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</si>
  <si>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</si>
  <si>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</si>
  <si>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</si>
  <si>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</si>
  <si>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</si>
  <si>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</si>
  <si>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</si>
  <si>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</si>
  <si>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</si>
  <si>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</si>
  <si>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</si>
  <si>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</si>
  <si>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</si>
  <si>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</si>
  <si>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</si>
  <si>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</si>
  <si>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</si>
  <si>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</si>
  <si>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</si>
  <si>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</si>
  <si>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</si>
  <si>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</si>
  <si>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</si>
  <si>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</si>
  <si>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</si>
  <si>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</si>
  <si>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</si>
  <si>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</si>
  <si>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</si>
  <si>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</si>
  <si>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</si>
  <si>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</si>
  <si>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</si>
  <si>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</si>
  <si>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</si>
  <si>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</si>
  <si>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</si>
  <si>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</si>
  <si>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</si>
  <si>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</si>
  <si>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</si>
  <si>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</si>
  <si>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</si>
  <si>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</si>
  <si>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</si>
  <si>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</si>
  <si>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</si>
  <si>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</si>
  <si>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</si>
  <si>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</si>
  <si>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</si>
  <si>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</si>
  <si>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</si>
  <si>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</si>
  <si>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</si>
  <si>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</si>
  <si>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</si>
  <si>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</si>
  <si>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</si>
  <si>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</si>
  <si>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</si>
  <si>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</si>
  <si>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</si>
  <si>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</si>
  <si>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</si>
  <si>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</si>
  <si>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</si>
  <si>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</si>
  <si>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</si>
  <si>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</si>
  <si>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</si>
  <si>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</si>
  <si>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</si>
  <si>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</si>
  <si>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</si>
  <si>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</si>
  <si>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</si>
  <si>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</si>
  <si>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</si>
  <si>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</si>
  <si>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</si>
  <si>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</si>
  <si>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</si>
  <si>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</si>
  <si>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</si>
  <si>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</si>
  <si>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</si>
  <si>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</si>
  <si>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</si>
  <si>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</si>
  <si>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</si>
  <si>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</si>
  <si>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</si>
  <si>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</si>
  <si>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</si>
  <si>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</si>
  <si>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</si>
  <si>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</si>
  <si>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</si>
  <si>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</si>
  <si>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</si>
  <si>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</si>
  <si>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</si>
  <si>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</si>
  <si>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</si>
  <si>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</si>
  <si>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</si>
  <si>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</si>
  <si>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</si>
  <si>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</si>
  <si>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</si>
  <si>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</si>
  <si>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</si>
  <si>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</si>
  <si>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</si>
  <si>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</si>
  <si>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</si>
  <si>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</si>
  <si>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</si>
  <si>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</si>
  <si>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</si>
  <si>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</si>
  <si>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</si>
  <si>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</si>
  <si>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</si>
  <si>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</si>
  <si>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</si>
  <si>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</si>
  <si>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</si>
  <si>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</si>
  <si>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</si>
  <si>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</si>
  <si>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</si>
  <si>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</si>
  <si>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</si>
  <si>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</si>
  <si>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</si>
  <si>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</si>
  <si>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</si>
  <si>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</si>
  <si>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</si>
  <si>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</si>
  <si>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</si>
  <si>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</si>
  <si>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</si>
  <si>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</si>
  <si>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</si>
  <si>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</si>
  <si>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</si>
  <si>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</si>
  <si>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</si>
  <si>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</si>
  <si>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</si>
  <si>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</si>
  <si>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</si>
  <si>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</si>
  <si>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</si>
  <si>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</si>
  <si>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</si>
  <si>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</si>
  <si>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</si>
  <si>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</si>
  <si>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</si>
  <si>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</si>
  <si>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</si>
  <si>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</si>
  <si>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</si>
  <si>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</si>
  <si>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</si>
  <si>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</si>
  <si>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</si>
  <si>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</si>
  <si>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</si>
  <si>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</si>
  <si>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</si>
  <si>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</si>
  <si>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</si>
  <si>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</si>
  <si>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</si>
  <si>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</si>
  <si>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</si>
  <si>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</si>
  <si>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</si>
  <si>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</si>
  <si>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</si>
  <si>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</si>
  <si>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</si>
  <si>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</si>
  <si>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</si>
  <si>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</si>
  <si>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</si>
  <si>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</si>
  <si>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</si>
  <si>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</si>
  <si>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</si>
  <si>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</si>
  <si>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</si>
  <si>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</si>
  <si>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</si>
  <si>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</si>
  <si>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</si>
  <si>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</si>
  <si>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</si>
  <si>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</si>
  <si>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</si>
  <si>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</si>
  <si>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</si>
  <si>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</si>
  <si>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</si>
  <si>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</si>
  <si>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</si>
  <si>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</si>
  <si>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</si>
  <si>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</si>
  <si>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</si>
  <si>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</si>
  <si>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</si>
  <si>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</si>
  <si>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</si>
  <si>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</si>
  <si>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</si>
  <si>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</si>
  <si>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</si>
  <si>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</si>
  <si>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</si>
  <si>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</si>
  <si>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</si>
  <si>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</si>
  <si>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</si>
  <si>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</si>
  <si>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</si>
  <si>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</si>
  <si>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</si>
  <si>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</si>
  <si>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</si>
  <si>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</si>
  <si>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</si>
  <si>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</si>
  <si>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</si>
  <si>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</si>
  <si>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</si>
  <si>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</si>
  <si>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</si>
  <si>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</si>
  <si>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</si>
  <si>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</si>
  <si>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</si>
  <si>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</si>
  <si>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</si>
  <si>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</si>
  <si>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</si>
  <si>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</si>
  <si>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</si>
  <si>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</si>
  <si>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</si>
  <si>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</si>
  <si>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</si>
  <si>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</si>
  <si>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</si>
  <si>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</si>
  <si>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</si>
  <si>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</si>
  <si>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</si>
  <si>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</si>
  <si>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</si>
  <si>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</si>
  <si>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</si>
  <si>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</si>
  <si>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</si>
  <si>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</si>
  <si>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</si>
  <si>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</si>
  <si>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</si>
  <si>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</si>
  <si>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</si>
  <si>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</si>
  <si>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</si>
  <si>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</si>
  <si>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</si>
  <si>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</si>
  <si>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</si>
  <si>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</si>
  <si>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</si>
  <si>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</si>
  <si>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</si>
  <si>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</si>
  <si>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</si>
  <si>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</si>
  <si>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</si>
  <si>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</si>
  <si>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</si>
  <si>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</si>
  <si>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</si>
  <si>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</si>
  <si>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</si>
  <si>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</si>
  <si>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</si>
  <si>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</si>
  <si>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</si>
  <si>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</si>
  <si>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</si>
  <si>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</si>
  <si>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</si>
  <si>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</si>
  <si>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</si>
  <si>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</si>
  <si>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</si>
  <si>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</si>
  <si>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</si>
  <si>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</si>
  <si>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</si>
  <si>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</si>
  <si>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</si>
  <si>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</si>
  <si>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</si>
  <si>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</si>
  <si>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</si>
  <si>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</si>
  <si>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</si>
  <si>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</si>
  <si>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</si>
  <si>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</si>
  <si>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</si>
  <si>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</si>
  <si>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</si>
  <si>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</si>
  <si>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</si>
  <si>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</si>
  <si>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</si>
  <si>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</si>
  <si>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</si>
  <si>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</si>
  <si>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</si>
  <si>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</si>
  <si>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</si>
  <si>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</si>
  <si>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</si>
  <si>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</si>
  <si>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</si>
  <si>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</si>
  <si>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</si>
  <si>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</si>
  <si>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</si>
  <si>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</si>
  <si>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</si>
  <si>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</si>
  <si>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</si>
  <si>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</si>
  <si>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</si>
  <si>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</si>
  <si>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</si>
  <si>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</si>
  <si>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</si>
  <si>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</si>
  <si>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</si>
  <si>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</si>
  <si>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</si>
  <si>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</si>
  <si>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</si>
  <si>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</si>
  <si>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</si>
  <si>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</si>
  <si>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</si>
  <si>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</si>
  <si>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</si>
  <si>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</si>
  <si>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</si>
  <si>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</si>
  <si>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</si>
  <si>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</si>
  <si>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</si>
  <si>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</si>
  <si>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</si>
  <si>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</si>
  <si>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</si>
  <si>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</si>
  <si>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</si>
  <si>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</si>
  <si>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</si>
  <si>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</si>
  <si>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</si>
  <si>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</si>
  <si>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</si>
  <si>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</si>
  <si>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</si>
  <si>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</si>
  <si>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</si>
  <si>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</si>
  <si>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</si>
  <si>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</si>
  <si>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</si>
  <si>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</si>
  <si>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</si>
  <si>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</si>
  <si>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</si>
  <si>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</si>
  <si>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</si>
  <si>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</si>
  <si>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</si>
  <si>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</si>
  <si>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</si>
  <si>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</si>
  <si>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</si>
  <si>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</si>
  <si>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</si>
  <si>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</si>
  <si>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</si>
  <si>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</si>
  <si>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</si>
  <si>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</si>
  <si>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</si>
  <si>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</si>
  <si>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</si>
  <si>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</si>
  <si>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</si>
  <si>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</si>
  <si>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</si>
  <si>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</si>
  <si>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</si>
  <si>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</si>
  <si>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</si>
  <si>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</si>
  <si>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</si>
  <si>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</si>
  <si>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</si>
  <si>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</si>
  <si>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</si>
  <si>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</si>
  <si>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</si>
  <si>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</si>
  <si>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</si>
  <si>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</si>
  <si>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</si>
  <si>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</si>
  <si>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</si>
  <si>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</si>
  <si>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</si>
  <si>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</si>
  <si>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</si>
  <si>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</si>
  <si>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</si>
  <si>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</si>
  <si>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</si>
  <si>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</si>
  <si>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</si>
  <si>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</si>
  <si>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</si>
  <si>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</si>
  <si>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</si>
  <si>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</si>
  <si>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</si>
  <si>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</si>
  <si>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</si>
  <si>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</si>
  <si>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</si>
  <si>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</si>
  <si>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</si>
  <si>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</si>
  <si>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</si>
  <si>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</si>
  <si>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</si>
  <si>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</si>
  <si>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</si>
  <si>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</si>
  <si>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</si>
  <si>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</si>
  <si>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</si>
  <si>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</si>
  <si>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</si>
  <si>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</si>
  <si>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</si>
  <si>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</si>
  <si>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</si>
  <si>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</si>
  <si>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</si>
  <si>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</si>
  <si>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</si>
  <si>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</si>
  <si>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</si>
  <si>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</si>
  <si>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</si>
  <si>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</si>
  <si>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</si>
  <si>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</si>
  <si>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</si>
  <si>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</si>
  <si>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</si>
  <si>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</si>
  <si>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</si>
  <si>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</si>
  <si>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</si>
  <si>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</si>
  <si>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</si>
  <si>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</si>
  <si>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</si>
  <si>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</si>
  <si>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</si>
  <si>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</si>
  <si>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</si>
  <si>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</si>
  <si>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</si>
  <si>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</si>
  <si>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</si>
  <si>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</si>
  <si>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</si>
  <si>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</si>
  <si>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</si>
  <si>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</si>
  <si>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</si>
  <si>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</si>
  <si>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</si>
  <si>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</si>
  <si>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</si>
  <si>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</si>
  <si>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</si>
  <si>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</si>
  <si>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</si>
  <si>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</si>
  <si>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</si>
  <si>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</si>
  <si>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</si>
  <si>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</si>
  <si>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</si>
  <si>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</si>
  <si>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</si>
  <si>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</si>
  <si>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</si>
  <si>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</si>
  <si>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</si>
  <si>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</si>
  <si>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</si>
  <si>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</si>
  <si>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</si>
  <si>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</si>
  <si>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</si>
  <si>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</si>
  <si>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</si>
  <si>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</si>
  <si>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</si>
  <si>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</si>
  <si>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</si>
  <si>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</si>
  <si>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</si>
  <si>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</si>
  <si>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</si>
  <si>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</si>
  <si>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</si>
  <si>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</si>
  <si>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</si>
  <si>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</si>
  <si>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</si>
  <si>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</si>
  <si>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</si>
  <si>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</si>
  <si>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</si>
  <si>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</si>
  <si>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</si>
  <si>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</si>
  <si>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</si>
  <si>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</si>
  <si>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</si>
  <si>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</si>
  <si>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</si>
  <si>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</si>
  <si>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</si>
  <si>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</si>
  <si>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</si>
  <si>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</si>
  <si>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</si>
  <si>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</si>
  <si>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</si>
  <si>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</si>
  <si>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</si>
  <si>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</si>
  <si>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</si>
  <si>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</si>
  <si>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</si>
  <si>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</si>
  <si>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</si>
  <si>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</si>
  <si>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</si>
  <si>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</si>
  <si>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</si>
  <si>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</si>
  <si>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</si>
  <si>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</si>
  <si>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</si>
  <si>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</si>
  <si>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</si>
  <si>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</si>
  <si>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</si>
  <si>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</si>
  <si>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</si>
  <si>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</si>
  <si>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</si>
  <si>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</si>
  <si>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</si>
  <si>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</si>
  <si>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</si>
  <si>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</si>
  <si>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</si>
  <si>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</si>
  <si>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</si>
  <si>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</si>
  <si>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</si>
  <si>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</si>
  <si>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</si>
  <si>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</si>
  <si>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</si>
  <si>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</si>
  <si>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</si>
  <si>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</si>
  <si>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</si>
  <si>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</si>
  <si>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</si>
  <si>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</si>
  <si>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</si>
  <si>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</si>
  <si>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</si>
  <si>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</si>
  <si>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</si>
  <si>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</si>
  <si>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</si>
  <si>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</si>
  <si>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</si>
  <si>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</si>
  <si>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</si>
  <si>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</si>
  <si>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</si>
  <si>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</si>
  <si>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</si>
  <si>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</si>
  <si>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</si>
  <si>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</si>
  <si>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</si>
  <si>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</si>
  <si>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</si>
  <si>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</si>
  <si>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</si>
  <si>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</si>
  <si>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</si>
  <si>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</si>
  <si>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</si>
  <si>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</si>
  <si>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</si>
  <si>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</si>
  <si>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</si>
  <si>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</si>
  <si>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</si>
  <si>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</si>
  <si>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</si>
  <si>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</si>
  <si>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</si>
  <si>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</si>
  <si>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</si>
  <si>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</si>
  <si>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</si>
  <si>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</si>
  <si>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</si>
  <si>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</si>
  <si>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</si>
  <si>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</si>
  <si>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</si>
  <si>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</si>
  <si>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</si>
  <si>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</si>
  <si>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</si>
  <si>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</si>
  <si>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</si>
  <si>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</si>
  <si>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</si>
  <si>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</si>
  <si>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</si>
  <si>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</si>
  <si>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</si>
  <si>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</si>
  <si>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</si>
  <si>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</si>
  <si>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</si>
  <si>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</si>
  <si>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</si>
  <si>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</si>
  <si>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</si>
  <si>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</si>
  <si>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</si>
  <si>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</si>
  <si>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</si>
  <si>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</si>
  <si>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</si>
  <si>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</si>
  <si>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</si>
  <si>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</si>
  <si>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</si>
  <si>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</si>
  <si>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</si>
  <si>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</si>
  <si>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</si>
  <si>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</si>
  <si>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</si>
  <si>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</si>
  <si>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</si>
  <si>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</si>
  <si>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</si>
  <si>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</si>
  <si>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</si>
  <si>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</si>
  <si>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</si>
  <si>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</si>
  <si>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</si>
  <si>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</si>
  <si>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</si>
  <si>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</si>
  <si>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</si>
  <si>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</si>
  <si>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</si>
  <si>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</si>
  <si>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</si>
  <si>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</si>
  <si>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</si>
  <si>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</si>
  <si>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</si>
  <si>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</si>
  <si>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</si>
  <si>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</si>
  <si>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</si>
  <si>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</si>
  <si>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</si>
  <si>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</si>
  <si>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</si>
  <si>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</si>
  <si>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</si>
  <si>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</si>
  <si>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</si>
  <si>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</si>
  <si>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</si>
  <si>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</si>
  <si>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</si>
  <si>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</si>
  <si>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</si>
  <si>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</si>
  <si>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</si>
  <si>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</si>
  <si>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</si>
  <si>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</si>
  <si>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</si>
  <si>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</si>
  <si>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</si>
  <si>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</si>
  <si>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</si>
  <si>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</si>
  <si>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</si>
  <si>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</si>
  <si>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</si>
  <si>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</si>
  <si>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</si>
  <si>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</si>
  <si>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</si>
  <si>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</si>
  <si>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</si>
  <si>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</si>
  <si>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</si>
  <si>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</si>
  <si>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</si>
  <si>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</si>
  <si>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</si>
  <si>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</si>
  <si>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</si>
  <si>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</si>
  <si>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</si>
  <si>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</si>
  <si>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</si>
  <si>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</si>
  <si>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</si>
  <si>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</si>
  <si>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</si>
  <si>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</si>
  <si>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</si>
  <si>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</si>
  <si>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</si>
  <si>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</si>
  <si>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</si>
  <si>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</si>
  <si>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</si>
  <si>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</si>
  <si>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</si>
  <si>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</si>
  <si>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</si>
  <si>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</si>
  <si>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</si>
  <si>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</si>
  <si>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</si>
  <si>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</si>
  <si>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</si>
  <si>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</si>
  <si>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</si>
  <si>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</si>
  <si>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</si>
  <si>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</si>
  <si>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</si>
  <si>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</si>
  <si>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</si>
  <si>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</si>
  <si>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</si>
  <si>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</si>
  <si>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</si>
  <si>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</si>
  <si>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</si>
  <si>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</si>
  <si>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</si>
  <si>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</si>
  <si>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</si>
  <si>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</si>
  <si>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</si>
  <si>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</si>
  <si>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</si>
  <si>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</si>
  <si>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</si>
  <si>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</si>
  <si>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</si>
  <si>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</si>
  <si>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</si>
  <si>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</si>
  <si>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</si>
  <si>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</si>
  <si>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</si>
  <si>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</si>
  <si>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</si>
  <si>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</si>
  <si>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</si>
  <si>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</si>
  <si>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</si>
  <si>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</si>
  <si>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</si>
  <si>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</si>
  <si>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</si>
  <si>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</si>
  <si>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</si>
  <si>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</si>
  <si>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</si>
  <si>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</si>
  <si>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</si>
  <si>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</si>
  <si>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</si>
  <si>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</si>
  <si>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</si>
  <si>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</si>
  <si>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</si>
  <si>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</si>
  <si>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</si>
  <si>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</si>
  <si>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</si>
  <si>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</si>
  <si>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</si>
  <si>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</si>
  <si>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</si>
  <si>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</si>
  <si>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</si>
  <si>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</si>
  <si>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</si>
  <si>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</si>
  <si>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</si>
  <si>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</si>
  <si>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</si>
  <si>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</si>
  <si>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</si>
  <si>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</si>
  <si>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</si>
  <si>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</si>
  <si>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</si>
  <si>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</si>
  <si>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</si>
  <si>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</si>
  <si>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</si>
  <si>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</si>
  <si>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</si>
  <si>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</si>
  <si>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</si>
  <si>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</si>
  <si>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</si>
  <si>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</si>
  <si>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</si>
  <si>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</si>
  <si>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</si>
  <si>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</si>
  <si>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</si>
  <si>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</si>
  <si>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</si>
  <si>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</si>
  <si>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</si>
  <si>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</si>
  <si>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</si>
  <si>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</si>
  <si>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</si>
  <si>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</si>
  <si>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</si>
  <si>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</si>
  <si>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</si>
  <si>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</si>
  <si>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</si>
  <si>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</si>
  <si>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</si>
  <si>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</si>
  <si>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</si>
  <si>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</si>
  <si>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</si>
  <si>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</si>
  <si>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</si>
  <si>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</si>
  <si>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</si>
  <si>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</si>
  <si>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</si>
  <si>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</si>
  <si>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</si>
  <si>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</si>
  <si>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</si>
  <si>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</si>
  <si>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</si>
  <si>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</si>
  <si>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</si>
  <si>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</si>
  <si>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</si>
  <si>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</si>
  <si>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</si>
  <si>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</si>
  <si>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</si>
  <si>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</si>
  <si>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</si>
  <si>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</si>
  <si>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</si>
  <si>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</si>
  <si>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</si>
  <si>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</si>
  <si>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</si>
  <si>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</si>
  <si>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</si>
  <si>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</si>
  <si>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</si>
  <si>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</si>
  <si>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</si>
  <si>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</si>
  <si>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</si>
  <si>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</si>
  <si>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</si>
  <si>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</si>
  <si>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</si>
  <si>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</si>
  <si>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</si>
  <si>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</si>
  <si>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</si>
  <si>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</si>
  <si>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</si>
  <si>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</si>
  <si>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</si>
  <si>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</si>
  <si>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</si>
  <si>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</si>
  <si>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</si>
  <si>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</si>
  <si>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</si>
  <si>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</si>
  <si>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</si>
  <si>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</si>
  <si>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</si>
  <si>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</si>
  <si>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</si>
  <si>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</si>
  <si>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</si>
  <si>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</si>
  <si>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</si>
  <si>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</si>
  <si>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</si>
  <si>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</si>
  <si>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</si>
  <si>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</si>
  <si>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</si>
  <si>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</si>
  <si>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</si>
  <si>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</si>
  <si>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</si>
  <si>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</si>
  <si>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</si>
  <si>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</si>
  <si>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</si>
  <si>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</si>
  <si>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</si>
  <si>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</si>
  <si>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</si>
  <si>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</si>
  <si>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</si>
  <si>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</si>
  <si>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</si>
  <si>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</si>
  <si>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</si>
  <si>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</si>
  <si>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</si>
  <si>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</si>
  <si>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</si>
  <si>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</si>
  <si>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</si>
  <si>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</si>
  <si>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</si>
  <si>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</si>
  <si>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</si>
  <si>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</si>
  <si>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</si>
  <si>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</si>
  <si>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</si>
  <si>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</si>
  <si>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</si>
  <si>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</si>
  <si>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</si>
  <si>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</si>
  <si>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</si>
  <si>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</si>
  <si>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</si>
  <si>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</si>
  <si>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</si>
  <si>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</si>
  <si>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</si>
  <si>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</si>
  <si>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</si>
  <si>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</si>
  <si>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</si>
  <si>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</si>
  <si>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</si>
  <si>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</si>
  <si>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</si>
  <si>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</si>
  <si>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</si>
  <si>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</si>
  <si>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</si>
  <si>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</si>
  <si>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</si>
  <si>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</si>
  <si>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</si>
  <si>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</si>
  <si>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</si>
  <si>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</si>
  <si>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</si>
  <si>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</si>
  <si>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</si>
  <si>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</si>
  <si>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</si>
  <si>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</si>
  <si>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</si>
  <si>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</si>
  <si>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</si>
  <si>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</si>
  <si>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</si>
  <si>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</si>
  <si>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</si>
  <si>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</si>
  <si>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</si>
  <si>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</si>
  <si>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</si>
  <si>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</si>
  <si>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</si>
  <si>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</si>
  <si>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</si>
  <si>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</si>
  <si>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</si>
  <si>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</si>
  <si>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</si>
  <si>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</si>
  <si>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</si>
  <si>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</si>
  <si>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</si>
  <si>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</si>
  <si>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</si>
  <si>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</si>
  <si>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</si>
  <si>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</si>
  <si>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</si>
  <si>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</si>
  <si>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</si>
  <si>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</si>
  <si>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</si>
  <si>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</si>
  <si>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</si>
  <si>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</si>
  <si>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</si>
  <si>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</si>
  <si>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</si>
  <si>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</si>
  <si>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</si>
  <si>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</si>
  <si>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</si>
  <si>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</si>
  <si>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</si>
  <si>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</si>
  <si>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</si>
  <si>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</si>
  <si>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</si>
  <si>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</si>
  <si>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</si>
  <si>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</si>
  <si>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</si>
  <si>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</si>
  <si>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</si>
  <si>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</si>
  <si>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</si>
  <si>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</si>
  <si>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</si>
  <si>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</si>
  <si>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</si>
  <si>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</si>
  <si>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</si>
  <si>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</si>
  <si>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</si>
  <si>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</si>
  <si>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</si>
  <si>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</si>
  <si>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</si>
  <si>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</si>
  <si>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</si>
  <si>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</si>
  <si>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</si>
  <si>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</si>
  <si>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</si>
  <si>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</si>
  <si>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</si>
  <si>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</si>
  <si>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</si>
  <si>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</si>
  <si>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</si>
  <si>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</si>
  <si>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</si>
  <si>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</si>
  <si>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</si>
  <si>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</si>
  <si>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</si>
  <si>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</si>
  <si>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</si>
  <si>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</si>
  <si>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</si>
  <si>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</si>
  <si>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</si>
  <si>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</si>
  <si>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</si>
  <si>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</si>
  <si>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</si>
  <si>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</si>
  <si>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</si>
  <si>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</si>
  <si>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</si>
  <si>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</si>
  <si>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</si>
  <si>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</si>
  <si>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</si>
  <si>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</si>
  <si>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</si>
  <si>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</si>
  <si>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</si>
  <si>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</si>
  <si>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</si>
  <si>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</si>
  <si>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</si>
  <si>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</si>
  <si>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</si>
  <si>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</si>
  <si>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</si>
  <si>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</si>
  <si>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</si>
  <si>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</si>
  <si>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</si>
  <si>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</si>
  <si>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</si>
  <si>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</si>
  <si>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</si>
  <si>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</si>
  <si>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</si>
  <si>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</si>
  <si>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</si>
  <si>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</si>
  <si>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</si>
  <si>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</si>
  <si>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</si>
  <si>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</si>
  <si>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</si>
  <si>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</si>
  <si>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</si>
  <si>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</si>
  <si>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</si>
  <si>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</si>
  <si>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</si>
  <si>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</si>
  <si>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</si>
  <si>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</si>
  <si>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</si>
  <si>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</si>
  <si>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</si>
  <si>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</si>
  <si>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</si>
  <si>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</si>
  <si>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</si>
  <si>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</si>
  <si>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</si>
  <si>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</si>
  <si>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</si>
  <si>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</si>
  <si>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</si>
  <si>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</si>
  <si>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</si>
  <si>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</si>
  <si>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</si>
  <si>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</si>
  <si>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</si>
  <si>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</si>
  <si>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</si>
  <si>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</si>
  <si>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</si>
  <si>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</si>
  <si>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</si>
  <si>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</si>
  <si>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</si>
  <si>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</si>
  <si>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</si>
  <si>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</si>
  <si>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</si>
  <si>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</si>
  <si>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</si>
  <si>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</si>
  <si>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</si>
  <si>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</si>
  <si>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</si>
  <si>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</si>
  <si>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</si>
  <si>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</si>
  <si>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</si>
  <si>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</si>
  <si>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</si>
  <si>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</si>
  <si>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</si>
  <si>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</si>
  <si>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</si>
  <si>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</si>
  <si>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</si>
  <si>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</si>
  <si>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</si>
  <si>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</si>
  <si>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</si>
  <si>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</si>
  <si>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</si>
  <si>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</si>
  <si>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</si>
  <si>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</si>
  <si>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</si>
  <si>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</si>
  <si>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</si>
  <si>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</si>
  <si>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</si>
  <si>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</si>
  <si>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</si>
  <si>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</si>
  <si>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</si>
  <si>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</si>
  <si>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</si>
  <si>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</si>
  <si>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</si>
  <si>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</si>
  <si>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</si>
  <si>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</si>
  <si>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</si>
  <si>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</si>
  <si>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</si>
  <si>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</si>
  <si>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</si>
  <si>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</si>
  <si>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</si>
  <si>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</si>
  <si>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</si>
  <si>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</si>
  <si>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</si>
  <si>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</si>
  <si>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</si>
  <si>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</si>
  <si>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</si>
  <si>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</si>
  <si>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</si>
  <si>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</si>
  <si>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</si>
  <si>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</si>
  <si>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</si>
  <si>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</si>
  <si>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</si>
  <si>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</si>
  <si>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</si>
  <si>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</si>
  <si>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</si>
  <si>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</si>
  <si>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</si>
  <si>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</si>
  <si>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</si>
  <si>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</si>
  <si>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</si>
  <si>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</si>
  <si>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</si>
  <si>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</si>
  <si>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</si>
  <si>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</si>
  <si>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</si>
  <si>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</si>
  <si>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</si>
  <si>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</si>
  <si>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</si>
  <si>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</si>
  <si>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</si>
  <si>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</si>
  <si>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</si>
  <si>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</si>
  <si>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</si>
  <si>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</si>
  <si>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</si>
  <si>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</si>
  <si>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</si>
  <si>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</si>
  <si>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</si>
  <si>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</si>
  <si>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</si>
  <si>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</si>
  <si>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</si>
  <si>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</si>
  <si>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</si>
  <si>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</si>
  <si>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</si>
  <si>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</si>
  <si>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</si>
  <si>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</si>
  <si>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</si>
  <si>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</si>
  <si>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</si>
  <si>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</si>
  <si>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</si>
  <si>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</si>
  <si>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</si>
  <si>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</si>
  <si>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</si>
  <si>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</si>
  <si>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</si>
  <si>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</si>
  <si>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</si>
  <si>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</si>
  <si>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</si>
  <si>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</si>
  <si>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</si>
  <si>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</si>
  <si>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</si>
  <si>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</si>
  <si>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</si>
  <si>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</si>
  <si>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</si>
  <si>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</si>
  <si>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</si>
  <si>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</si>
  <si>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</si>
  <si>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</si>
  <si>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</si>
  <si>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</si>
  <si>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</si>
  <si>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</si>
  <si>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</si>
  <si>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</si>
  <si>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</si>
  <si>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</si>
  <si>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</si>
  <si>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</si>
  <si>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</si>
  <si>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</si>
  <si>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</si>
  <si>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</si>
  <si>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</si>
  <si>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</si>
  <si>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</si>
  <si>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</si>
  <si>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</si>
  <si>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</si>
  <si>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</si>
  <si>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</si>
  <si>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</si>
  <si>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</si>
  <si>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</si>
  <si>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</si>
  <si>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</si>
  <si>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</si>
  <si>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</si>
  <si>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</si>
  <si>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</si>
  <si>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</si>
  <si>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</si>
  <si>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</si>
  <si>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</si>
  <si>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</si>
  <si>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</si>
  <si>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</si>
  <si>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</si>
  <si>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</si>
  <si>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</si>
  <si>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</si>
  <si>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</si>
  <si>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</si>
  <si>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</si>
  <si>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</si>
  <si>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</si>
  <si>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</si>
  <si>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</si>
  <si>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</si>
  <si>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</si>
  <si>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</si>
  <si>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</si>
  <si>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</si>
  <si>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</si>
  <si>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</si>
  <si>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</si>
  <si>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</si>
  <si>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</si>
  <si>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</si>
  <si>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</si>
  <si>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</si>
  <si>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</si>
  <si>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</si>
  <si>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</si>
  <si>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</si>
  <si>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</si>
  <si>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</si>
  <si>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</si>
  <si>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</si>
  <si>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</si>
  <si>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</si>
  <si>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</si>
  <si>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</si>
  <si>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</si>
  <si>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</si>
  <si>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</si>
  <si>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</si>
  <si>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</si>
  <si>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</si>
  <si>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</si>
  <si>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</si>
  <si>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</si>
  <si>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</si>
  <si>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</si>
  <si>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</si>
  <si>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</si>
  <si>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</si>
  <si>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</si>
  <si>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</si>
  <si>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</si>
  <si>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</si>
  <si>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</si>
  <si>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</si>
  <si>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</si>
  <si>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</si>
  <si>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</si>
  <si>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</si>
  <si>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</si>
  <si>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</si>
  <si>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</si>
  <si>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</si>
  <si>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</si>
  <si>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</si>
  <si>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</si>
  <si>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</si>
  <si>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</si>
  <si>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</si>
  <si>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</si>
  <si>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</si>
  <si>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</si>
  <si>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</si>
  <si>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</si>
  <si>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</si>
  <si>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</si>
  <si>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</si>
  <si>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</si>
  <si>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</si>
  <si>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</si>
  <si>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</si>
  <si>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</si>
  <si>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</si>
  <si>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</si>
  <si>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</si>
  <si>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</si>
  <si>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</si>
  <si>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</si>
  <si>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</si>
  <si>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</si>
  <si>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</si>
  <si>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</si>
  <si>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</si>
  <si>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</si>
  <si>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</si>
  <si>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</si>
  <si>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</si>
  <si>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</si>
  <si>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</si>
  <si>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</si>
  <si>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</si>
  <si>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</si>
  <si>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</si>
  <si>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</si>
  <si>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</si>
  <si>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</si>
  <si>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</si>
  <si>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</si>
  <si>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</si>
  <si>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</si>
  <si>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</si>
  <si>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</si>
  <si>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</si>
  <si>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</si>
  <si>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</si>
  <si>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</si>
  <si>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</si>
  <si>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</si>
  <si>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</si>
  <si>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</si>
  <si>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</si>
  <si>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</si>
  <si>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</si>
  <si>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</si>
  <si>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</si>
  <si>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</si>
  <si>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</si>
  <si>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</si>
  <si>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</si>
  <si>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</si>
  <si>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</si>
  <si>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</si>
  <si>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</si>
  <si>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</si>
  <si>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</si>
  <si>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</si>
  <si>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</si>
  <si>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</si>
  <si>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</si>
  <si>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</si>
  <si>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</si>
  <si>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</si>
  <si>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</si>
  <si>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</si>
  <si>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</si>
  <si>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</si>
  <si>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</si>
  <si>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</si>
  <si>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</si>
  <si>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</si>
  <si>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</si>
  <si>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</si>
  <si>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</si>
  <si>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</si>
  <si>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</si>
  <si>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</si>
  <si>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</si>
  <si>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</si>
  <si>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</si>
  <si>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</si>
  <si>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</si>
  <si>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</si>
  <si>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</si>
  <si>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</si>
  <si>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</si>
  <si>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</si>
  <si>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</si>
  <si>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</si>
  <si>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</si>
  <si>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</si>
  <si>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</si>
  <si>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</si>
  <si>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</si>
  <si>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</si>
  <si>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</si>
  <si>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</si>
  <si>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</si>
  <si>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</si>
  <si>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</si>
  <si>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</si>
  <si>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</si>
  <si>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</si>
  <si>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</si>
  <si>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</si>
  <si>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</si>
  <si>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</si>
  <si>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</si>
  <si>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</si>
  <si>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</si>
  <si>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</si>
  <si>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</si>
  <si>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</si>
  <si>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</si>
  <si>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</si>
  <si>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</si>
  <si>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</si>
  <si>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</si>
  <si>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</si>
  <si>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</si>
  <si>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</si>
  <si>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</si>
  <si>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</si>
  <si>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</si>
  <si>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</si>
  <si>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</si>
  <si>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</si>
  <si>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</si>
  <si>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</si>
  <si>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</si>
  <si>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</si>
  <si>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</si>
  <si>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</si>
  <si>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</si>
  <si>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</si>
  <si>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</si>
  <si>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</si>
  <si>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</si>
  <si>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</si>
  <si>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</si>
  <si>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</si>
  <si>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</si>
  <si>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</si>
  <si>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</si>
  <si>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</si>
  <si>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</si>
  <si>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</si>
  <si>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</si>
  <si>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</si>
  <si>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</si>
  <si>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</si>
  <si>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</si>
  <si>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</si>
  <si>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</si>
  <si>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</si>
  <si>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</si>
  <si>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</si>
  <si>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</si>
  <si>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</si>
  <si>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</si>
  <si>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</si>
  <si>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</si>
  <si>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</si>
  <si>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</si>
  <si>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</si>
  <si>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</si>
  <si>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</si>
  <si>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</si>
  <si>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</si>
  <si>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</si>
  <si>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</si>
  <si>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</si>
  <si>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</si>
  <si>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</si>
  <si>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</si>
  <si>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</si>
  <si>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</si>
  <si>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</si>
  <si>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</si>
  <si>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</si>
  <si>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</si>
  <si>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</si>
  <si>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</si>
  <si>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</si>
  <si>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</si>
  <si>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</si>
  <si>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</si>
  <si>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</si>
  <si>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</si>
  <si>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</si>
  <si>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</si>
  <si>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</si>
  <si>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</si>
  <si>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</si>
  <si>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</si>
  <si>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</si>
  <si>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</si>
  <si>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</si>
  <si>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</si>
  <si>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</si>
  <si>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</si>
  <si>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</si>
  <si>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</si>
  <si>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</si>
  <si>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</si>
  <si>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</si>
  <si>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</si>
  <si>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</si>
  <si>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</si>
  <si>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</si>
  <si>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</si>
  <si>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</si>
  <si>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</si>
  <si>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</si>
  <si>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</si>
  <si>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</si>
  <si>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</si>
  <si>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</si>
  <si>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</si>
  <si>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</si>
  <si>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</si>
  <si>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</si>
  <si>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</si>
  <si>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</si>
  <si>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</si>
  <si>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</si>
  <si>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</si>
  <si>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</si>
  <si>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</si>
  <si>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</si>
  <si>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</si>
  <si>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</si>
  <si>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</si>
  <si>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</si>
  <si>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</si>
  <si>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</si>
  <si>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</si>
  <si>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</si>
  <si>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</si>
  <si>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</si>
  <si>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</si>
  <si>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</si>
  <si>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</si>
  <si>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</si>
  <si>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</si>
  <si>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</si>
  <si>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</si>
  <si>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</si>
  <si>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</si>
  <si>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</si>
  <si>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</si>
  <si>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</si>
  <si>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</si>
  <si>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</si>
  <si>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</si>
  <si>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</si>
  <si>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</si>
  <si>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</si>
  <si>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</si>
  <si>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</si>
  <si>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</si>
  <si>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</si>
  <si>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</si>
  <si>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</si>
  <si>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</si>
  <si>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</si>
  <si>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</si>
  <si>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</si>
  <si>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</si>
  <si>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</si>
  <si>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</si>
  <si>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</si>
  <si>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</si>
  <si>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</si>
  <si>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</si>
  <si>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</si>
  <si>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</si>
  <si>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</si>
  <si>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</si>
  <si>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</si>
  <si>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</si>
  <si>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</si>
  <si>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</si>
  <si>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</si>
  <si>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</si>
  <si>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</si>
  <si>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</si>
  <si>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</si>
  <si>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</si>
  <si>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</si>
  <si>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</si>
  <si>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</si>
  <si>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</si>
  <si>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</si>
  <si>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</si>
  <si>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</si>
  <si>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</si>
  <si>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</si>
  <si>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</si>
  <si>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</si>
  <si>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</si>
  <si>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</si>
  <si>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</si>
  <si>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</si>
  <si>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</si>
  <si>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</si>
  <si>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</si>
  <si>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</si>
  <si>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</si>
  <si>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</si>
  <si>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</si>
  <si>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</si>
  <si>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</si>
  <si>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</si>
  <si>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</si>
  <si>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</si>
  <si>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</si>
  <si>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</si>
  <si>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</si>
  <si>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</si>
  <si>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</si>
  <si>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</si>
  <si>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</si>
  <si>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</si>
  <si>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</si>
  <si>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</si>
  <si>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</si>
  <si>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</si>
  <si>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</si>
  <si>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</si>
  <si>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</si>
  <si>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</si>
  <si>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</si>
  <si>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</si>
  <si>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</si>
  <si>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</si>
  <si>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</si>
  <si>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</si>
  <si>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</si>
  <si>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</si>
  <si>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</si>
  <si>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</si>
  <si>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</si>
  <si>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</si>
  <si>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</si>
  <si>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</si>
  <si>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</si>
  <si>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</si>
  <si>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</si>
  <si>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</si>
  <si>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</si>
  <si>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</si>
  <si>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</si>
  <si>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</si>
  <si>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</si>
  <si>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</si>
  <si>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</si>
  <si>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</si>
  <si>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</si>
  <si>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</si>
  <si>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</si>
  <si>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</si>
  <si>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</si>
  <si>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</si>
  <si>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</si>
  <si>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</si>
  <si>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</si>
  <si>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</si>
  <si>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</si>
  <si>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</si>
  <si>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</si>
  <si>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</si>
  <si>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</si>
  <si>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</si>
  <si>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</si>
  <si>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</si>
  <si>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</si>
  <si>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</si>
  <si>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</si>
  <si>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</si>
  <si>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</si>
  <si>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</si>
  <si>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</si>
  <si>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</si>
  <si>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</si>
  <si>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</si>
  <si>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</si>
  <si>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</si>
  <si>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</si>
  <si>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</si>
  <si>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</si>
  <si>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</si>
  <si>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</si>
  <si>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</si>
  <si>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</si>
  <si>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</si>
  <si>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</si>
  <si>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</si>
  <si>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</si>
  <si>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</si>
  <si>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</si>
  <si>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</si>
  <si>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</si>
  <si>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</si>
  <si>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</si>
  <si>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</si>
  <si>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</si>
  <si>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</si>
  <si>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</si>
  <si>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</si>
  <si>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</si>
  <si>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</si>
  <si>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</si>
  <si>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</si>
  <si>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</si>
  <si>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</si>
  <si>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</si>
  <si>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</si>
  <si>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</si>
  <si>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</si>
  <si>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</si>
  <si>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</si>
  <si>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</si>
  <si>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</si>
  <si>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</si>
  <si>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</si>
  <si>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</si>
  <si>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</si>
  <si>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</si>
  <si>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</si>
  <si>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</si>
  <si>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</si>
  <si>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</si>
  <si>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</si>
  <si>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</si>
  <si>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</si>
  <si>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</si>
  <si>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</si>
  <si>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</si>
  <si>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</si>
  <si>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</si>
  <si>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</si>
  <si>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</si>
  <si>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</si>
  <si>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</si>
  <si>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</si>
  <si>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</si>
  <si>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</si>
  <si>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</si>
  <si>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</si>
  <si>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</si>
  <si>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</si>
  <si>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</si>
  <si>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</si>
  <si>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</si>
  <si>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</si>
  <si>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</si>
  <si>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</si>
  <si>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</si>
  <si>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</si>
  <si>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</si>
  <si>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</si>
  <si>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</si>
  <si>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</si>
  <si>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</si>
  <si>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</si>
  <si>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</si>
  <si>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</si>
  <si>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</si>
  <si>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</si>
  <si>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</si>
  <si>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</si>
  <si>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</si>
  <si>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</si>
  <si>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</si>
  <si>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</si>
  <si>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</si>
  <si>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</si>
  <si>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</si>
  <si>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</si>
  <si>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</si>
  <si>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</si>
  <si>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</si>
  <si>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</si>
  <si>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</si>
  <si>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</si>
  <si>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</si>
  <si>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</si>
  <si>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</si>
  <si>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</si>
  <si>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</si>
  <si>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</si>
  <si>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</si>
  <si>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</si>
  <si>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</si>
  <si>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</si>
  <si>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</si>
  <si>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</si>
  <si>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</si>
  <si>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</si>
  <si>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</si>
  <si>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</si>
  <si>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</si>
  <si>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</si>
  <si>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</si>
  <si>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</si>
  <si>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</si>
  <si>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</si>
  <si>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</si>
  <si>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</si>
  <si>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</si>
  <si>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</si>
  <si>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</si>
  <si>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</si>
  <si>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</si>
  <si>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</si>
  <si>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</si>
  <si>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</si>
  <si>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</si>
  <si>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</si>
  <si>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</si>
  <si>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</si>
  <si>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</si>
  <si>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</si>
  <si>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</si>
  <si>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</si>
  <si>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</si>
  <si>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</si>
  <si>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</si>
  <si>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</si>
  <si>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</si>
  <si>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</si>
  <si>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</si>
  <si>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</si>
  <si>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</si>
  <si>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</si>
  <si>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</si>
  <si>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</si>
  <si>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</si>
  <si>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</si>
  <si>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</si>
  <si>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</si>
  <si>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</si>
  <si>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</si>
  <si>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</si>
  <si>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</si>
  <si>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</si>
  <si>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</si>
  <si>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</si>
  <si>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</si>
  <si>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</si>
  <si>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</si>
  <si>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</si>
  <si>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</si>
  <si>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</si>
  <si>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</si>
  <si>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</si>
  <si>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</si>
  <si>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</si>
  <si>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</si>
  <si>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</si>
  <si>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</si>
  <si>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</si>
  <si>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</si>
  <si>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</si>
  <si>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</si>
  <si>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</si>
  <si>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</si>
  <si>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</si>
  <si>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</si>
  <si>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</si>
  <si>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</si>
  <si>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</si>
  <si>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</si>
  <si>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</si>
  <si>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</si>
  <si>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</si>
  <si>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</si>
  <si>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</si>
  <si>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</si>
  <si>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</si>
  <si>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</si>
  <si>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</si>
  <si>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</si>
  <si>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</si>
  <si>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</si>
  <si>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</si>
  <si>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</si>
  <si>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</si>
  <si>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</si>
  <si>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</si>
  <si>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</si>
  <si>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</si>
  <si>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</si>
  <si>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</si>
  <si>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</si>
  <si>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</si>
  <si>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</si>
  <si>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</si>
  <si>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</si>
  <si>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</si>
  <si>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</si>
  <si>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</si>
  <si>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</si>
  <si>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</si>
  <si>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</si>
  <si>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</si>
  <si>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</si>
  <si>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</si>
  <si>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</si>
  <si>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</si>
  <si>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</si>
  <si>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</si>
  <si>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</si>
  <si>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</si>
  <si>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</si>
  <si>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</si>
  <si>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</si>
  <si>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</si>
  <si>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</si>
  <si>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</si>
  <si>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</si>
  <si>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</si>
  <si>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</si>
  <si>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</si>
  <si>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</si>
  <si>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</si>
  <si>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</si>
  <si>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</si>
  <si>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</si>
  <si>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</si>
  <si>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</si>
  <si>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</si>
  <si>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</si>
  <si>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</si>
  <si>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</si>
  <si>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</si>
  <si>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</si>
  <si>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</si>
  <si>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</si>
  <si>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</si>
  <si>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</si>
  <si>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</si>
  <si>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</si>
  <si>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</si>
  <si>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</si>
  <si>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</si>
  <si>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</si>
  <si>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</si>
  <si>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</si>
  <si>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</si>
  <si>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</si>
  <si>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</si>
  <si>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</si>
  <si>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</si>
  <si>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</si>
  <si>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</si>
  <si>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</si>
  <si>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</si>
  <si>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</si>
  <si>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</si>
  <si>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</si>
  <si>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</si>
  <si>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</si>
  <si>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</si>
  <si>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</si>
  <si>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</si>
  <si>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</si>
  <si>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</si>
  <si>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</si>
  <si>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</si>
  <si>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</si>
  <si>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</si>
  <si>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</si>
  <si>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</si>
  <si>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</si>
  <si>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</si>
  <si>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</si>
  <si>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</si>
  <si>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</si>
  <si>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</si>
  <si>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</si>
  <si>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</si>
  <si>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</si>
  <si>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</si>
  <si>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</si>
  <si>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</si>
  <si>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</si>
  <si>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</si>
  <si>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</si>
  <si>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</si>
  <si>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</si>
  <si>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</si>
  <si>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</si>
  <si>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</si>
  <si>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</si>
  <si>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</si>
  <si>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</si>
  <si>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</si>
  <si>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</si>
  <si>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</si>
  <si>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</si>
  <si>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</si>
  <si>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</si>
  <si>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</si>
  <si>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</si>
  <si>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</si>
  <si>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</si>
  <si>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</si>
  <si>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</si>
  <si>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</si>
  <si>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</si>
  <si>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</si>
  <si>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</si>
  <si>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</si>
  <si>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</si>
  <si>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</si>
  <si>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</si>
  <si>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</si>
  <si>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</si>
  <si>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</si>
  <si>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</si>
  <si>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</si>
  <si>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</si>
  <si>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</si>
  <si>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</si>
  <si>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</si>
  <si>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</si>
  <si>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</si>
  <si>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</si>
  <si>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</si>
  <si>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</si>
  <si>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</si>
  <si>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</si>
  <si>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</si>
  <si>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</si>
  <si>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</si>
  <si>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</si>
  <si>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</si>
  <si>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</si>
  <si>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</si>
  <si>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</si>
  <si>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</si>
  <si>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</si>
  <si>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</si>
  <si>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</si>
  <si>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</si>
  <si>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</si>
  <si>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</si>
  <si>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</si>
  <si>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</si>
  <si>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</si>
  <si>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</si>
  <si>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</si>
  <si>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</si>
  <si>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</si>
  <si>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</si>
  <si>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</si>
  <si>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</si>
  <si>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</si>
  <si>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</si>
  <si>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</si>
  <si>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</si>
  <si>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</si>
  <si>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</si>
  <si>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</si>
  <si>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</si>
  <si>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</si>
  <si>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</si>
  <si>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</si>
  <si>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</si>
  <si>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</si>
  <si>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</si>
  <si>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</si>
  <si>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</si>
  <si>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</si>
  <si>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</si>
  <si>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</si>
  <si>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</si>
  <si>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</si>
  <si>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</si>
  <si>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</si>
  <si>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</si>
  <si>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</si>
  <si>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</si>
  <si>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</si>
  <si>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</si>
  <si>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</si>
  <si>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</si>
  <si>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</si>
  <si>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</si>
  <si>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</si>
  <si>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</si>
  <si>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</si>
  <si>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</si>
  <si>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</si>
  <si>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</si>
  <si>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</si>
  <si>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</si>
  <si>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</si>
  <si>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</si>
  <si>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</si>
  <si>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</si>
  <si>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</si>
  <si>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</si>
  <si>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</si>
  <si>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</si>
  <si>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</si>
  <si>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</si>
  <si>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</si>
  <si>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</si>
  <si>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</si>
  <si>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</si>
  <si>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</si>
  <si>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</si>
  <si>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</si>
  <si>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</si>
  <si>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</si>
  <si>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</si>
  <si>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</si>
  <si>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</si>
  <si>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</si>
  <si>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</si>
  <si>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</si>
  <si>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</si>
  <si>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</si>
  <si>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</si>
  <si>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</si>
  <si>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</si>
  <si>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</si>
  <si>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</si>
  <si>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</si>
  <si>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</si>
  <si>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</si>
  <si>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</si>
  <si>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</si>
  <si>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</si>
  <si>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</si>
  <si>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</si>
  <si>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</si>
  <si>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</si>
  <si>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</si>
  <si>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</si>
  <si>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</si>
  <si>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</si>
  <si>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</si>
  <si>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</si>
  <si>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</si>
  <si>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</si>
  <si>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</si>
  <si>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</si>
  <si>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</si>
  <si>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</si>
  <si>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</si>
  <si>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</si>
  <si>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</si>
  <si>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</si>
  <si>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</si>
  <si>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</si>
  <si>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</si>
  <si>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</si>
  <si>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</si>
  <si>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</si>
  <si>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</si>
  <si>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</si>
  <si>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</si>
  <si>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</si>
  <si>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</si>
  <si>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</si>
  <si>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</si>
  <si>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</si>
  <si>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</si>
  <si>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</si>
  <si>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</si>
  <si>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</si>
  <si>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</si>
  <si>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</si>
  <si>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</si>
  <si>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</si>
  <si>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</si>
  <si>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</si>
  <si>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</si>
  <si>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</si>
  <si>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</si>
  <si>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</si>
  <si>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</si>
  <si>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</si>
  <si>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</si>
  <si>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</si>
  <si>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</si>
  <si>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</si>
  <si>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</si>
  <si>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</si>
  <si>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</si>
  <si>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</si>
  <si>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</si>
  <si>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</si>
  <si>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</si>
  <si>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</si>
  <si>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</si>
  <si>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</si>
  <si>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</si>
  <si>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</si>
  <si>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</si>
  <si>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</si>
  <si>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</si>
  <si>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</si>
  <si>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</si>
  <si>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</si>
  <si>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</si>
  <si>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</si>
  <si>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</si>
  <si>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</si>
  <si>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</si>
  <si>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</si>
  <si>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</si>
  <si>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</si>
  <si>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</si>
  <si>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</si>
  <si>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</si>
  <si>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</si>
  <si>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</si>
  <si>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</si>
  <si>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</si>
  <si>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</si>
  <si>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</si>
  <si>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</si>
  <si>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</si>
  <si>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</si>
  <si>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</si>
  <si>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</si>
  <si>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</si>
  <si>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</si>
  <si>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</si>
  <si>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</si>
  <si>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</si>
  <si>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</si>
  <si>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</si>
  <si>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</si>
  <si>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</si>
  <si>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</si>
  <si>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</si>
  <si>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</si>
  <si>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</si>
  <si>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</si>
  <si>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</si>
  <si>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</si>
  <si>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</si>
  <si>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</si>
  <si>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</si>
  <si>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</si>
  <si>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</si>
  <si>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</si>
  <si>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</si>
  <si>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</si>
  <si>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</si>
  <si>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</si>
  <si>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</si>
  <si>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</si>
  <si>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</si>
  <si>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</si>
  <si>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</si>
  <si>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</si>
  <si>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</si>
  <si>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</si>
  <si>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</si>
  <si>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</si>
  <si>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</si>
  <si>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</si>
  <si>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</si>
  <si>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</si>
  <si>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</si>
  <si>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</si>
  <si>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</si>
  <si>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</si>
  <si>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</si>
  <si>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</si>
  <si>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</si>
  <si>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</si>
  <si>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</si>
  <si>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</si>
  <si>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</si>
  <si>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</si>
  <si>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</si>
  <si>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</si>
  <si>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</si>
  <si>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</si>
  <si>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</si>
  <si>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</si>
  <si>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</si>
  <si>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</si>
  <si>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</si>
  <si>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</si>
  <si>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</si>
  <si>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</si>
  <si>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</si>
  <si>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</si>
  <si>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</si>
  <si>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</si>
  <si>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</si>
  <si>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</si>
  <si>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</si>
  <si>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</si>
  <si>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</si>
  <si>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</si>
  <si>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</si>
  <si>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</si>
  <si>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</si>
  <si>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</si>
  <si>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</si>
  <si>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</si>
  <si>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</si>
  <si>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</si>
  <si>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</si>
  <si>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</si>
  <si>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</si>
  <si>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</si>
  <si>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</si>
  <si>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</si>
  <si>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</si>
  <si>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</si>
  <si>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</si>
  <si>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</si>
  <si>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</si>
  <si>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</si>
  <si>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</si>
  <si>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</si>
  <si>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</si>
  <si>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</si>
  <si>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</si>
  <si>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</si>
  <si>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</si>
  <si>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</si>
  <si>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</si>
  <si>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</si>
  <si>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</si>
  <si>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</si>
  <si>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</si>
  <si>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</si>
  <si>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</si>
  <si>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</si>
  <si>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</si>
  <si>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</si>
  <si>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</si>
  <si>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</si>
  <si>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</si>
  <si>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</si>
  <si>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</si>
  <si>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</si>
  <si>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</si>
  <si>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</si>
  <si>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</si>
  <si>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</si>
  <si>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</si>
  <si>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</si>
  <si>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</si>
  <si>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</si>
  <si>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</si>
  <si>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</si>
  <si>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</si>
  <si>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</si>
  <si>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</si>
  <si>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</si>
  <si>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</si>
  <si>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</si>
  <si>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</si>
  <si>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</si>
  <si>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</si>
  <si>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</si>
  <si>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</si>
  <si>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</si>
  <si>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</si>
  <si>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</si>
  <si>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</si>
  <si>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</si>
  <si>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</si>
  <si>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</si>
  <si>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</si>
  <si>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</si>
  <si>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</si>
  <si>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</si>
  <si>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</si>
  <si>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</si>
  <si>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</si>
  <si>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</si>
  <si>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</si>
  <si>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</si>
  <si>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</si>
  <si>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</si>
  <si>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</si>
  <si>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</si>
  <si>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</si>
  <si>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</si>
  <si>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</si>
  <si>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</si>
  <si>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</si>
  <si>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</si>
  <si>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</si>
  <si>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</si>
  <si>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</si>
  <si>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</si>
  <si>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</si>
  <si>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</si>
  <si>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</si>
  <si>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</si>
  <si>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</si>
  <si>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</si>
  <si>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</si>
  <si>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</si>
  <si>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</si>
  <si>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</si>
  <si>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</si>
  <si>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</si>
  <si>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</si>
  <si>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</si>
  <si>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</si>
  <si>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</si>
  <si>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</si>
  <si>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</si>
  <si>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</si>
  <si>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</si>
  <si>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</si>
  <si>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</si>
  <si>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</si>
  <si>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</si>
  <si>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</si>
  <si>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</si>
  <si>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</si>
  <si>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</si>
  <si>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</si>
  <si>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</si>
  <si>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</si>
  <si>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</si>
  <si>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</si>
  <si>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</si>
  <si>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</si>
  <si>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</si>
  <si>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</si>
  <si>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</si>
  <si>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</si>
  <si>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</si>
  <si>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</si>
  <si>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</si>
  <si>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</si>
  <si>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</si>
  <si>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</si>
  <si>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</si>
  <si>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</si>
  <si>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</si>
  <si>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</si>
  <si>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</si>
  <si>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</si>
  <si>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</si>
  <si>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</si>
  <si>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</si>
  <si>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</si>
  <si>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</si>
  <si>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</si>
  <si>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</si>
  <si>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</si>
  <si>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</si>
  <si>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</si>
  <si>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</si>
  <si>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</si>
  <si>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</si>
  <si>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</si>
  <si>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</si>
  <si>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</si>
  <si>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</si>
  <si>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</si>
  <si>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</si>
  <si>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</si>
  <si>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</si>
  <si>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</si>
  <si>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</si>
  <si>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</si>
  <si>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</si>
  <si>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</si>
  <si>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</si>
  <si>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</si>
  <si>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</si>
  <si>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</si>
  <si>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</si>
  <si>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</si>
  <si>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</si>
  <si>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</si>
  <si>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</si>
  <si>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</si>
  <si>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</si>
  <si>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</si>
  <si>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</si>
  <si>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</si>
  <si>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</si>
  <si>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</si>
  <si>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</si>
  <si>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</si>
  <si>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</si>
  <si>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</si>
  <si>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</si>
  <si>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</si>
  <si>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</si>
  <si>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</si>
  <si>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</si>
  <si>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</si>
  <si>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</si>
  <si>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</si>
  <si>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</si>
  <si>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</si>
  <si>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</si>
  <si>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</si>
  <si>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</si>
  <si>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</si>
  <si>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</si>
  <si>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</si>
  <si>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</si>
  <si>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</si>
  <si>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</si>
  <si>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</si>
  <si>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</si>
  <si>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</si>
  <si>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</si>
  <si>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</si>
  <si>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</si>
  <si>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</si>
  <si>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</si>
  <si>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</si>
  <si>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</si>
  <si>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</si>
  <si>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</si>
  <si>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</si>
  <si>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</si>
  <si>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</si>
  <si>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</si>
  <si>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</si>
  <si>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</si>
  <si>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</si>
  <si>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</si>
  <si>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</si>
  <si>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</si>
  <si>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</si>
  <si>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</si>
  <si>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</si>
  <si>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</si>
  <si>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</si>
  <si>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</si>
  <si>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</si>
  <si>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</si>
  <si>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</si>
  <si>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</si>
  <si>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</si>
  <si>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</si>
  <si>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</si>
  <si>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</si>
  <si>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</si>
  <si>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</si>
  <si>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</si>
  <si>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</si>
  <si>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</si>
  <si>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</si>
  <si>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</si>
  <si>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</si>
  <si>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</si>
  <si>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</si>
  <si>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</si>
  <si>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</si>
  <si>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</si>
  <si>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</si>
  <si>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</si>
  <si>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</si>
  <si>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</si>
  <si>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</si>
  <si>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</si>
  <si>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</si>
  <si>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</si>
  <si>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</si>
  <si>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</si>
  <si>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</si>
  <si>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</si>
  <si>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</si>
  <si>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</si>
  <si>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</si>
  <si>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</si>
  <si>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</si>
  <si>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</si>
  <si>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</si>
  <si>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</si>
  <si>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</si>
  <si>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</si>
  <si>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</si>
  <si>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</si>
  <si>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</si>
  <si>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</si>
  <si>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</si>
  <si>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</si>
  <si>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</si>
  <si>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</si>
  <si>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</si>
  <si>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</si>
  <si>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</si>
  <si>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</si>
  <si>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</si>
  <si>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</si>
  <si>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</si>
  <si>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</si>
  <si>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</si>
  <si>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</si>
  <si>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</si>
  <si>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</si>
  <si>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</si>
  <si>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</si>
  <si>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</si>
  <si>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</si>
  <si>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</si>
  <si>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</si>
  <si>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</si>
  <si>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</si>
  <si>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</si>
  <si>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</si>
  <si>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</si>
  <si>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</si>
  <si>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</si>
  <si>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</si>
  <si>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</si>
  <si>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</si>
  <si>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</si>
  <si>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</si>
  <si>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</si>
  <si>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</si>
  <si>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</si>
  <si>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</si>
  <si>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</si>
  <si>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</si>
  <si>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</si>
  <si>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</si>
  <si>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</si>
  <si>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</si>
  <si>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</si>
  <si>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</si>
  <si>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</si>
  <si>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</si>
  <si>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</si>
  <si>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</si>
  <si>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</si>
  <si>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</si>
  <si>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</si>
  <si>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</si>
  <si>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</si>
  <si>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</si>
  <si>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</si>
  <si>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</si>
  <si>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</si>
  <si>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</si>
  <si>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</si>
  <si>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</si>
  <si>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</si>
  <si>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</si>
  <si>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</si>
  <si>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</si>
  <si>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</si>
  <si>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</si>
  <si>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</si>
  <si>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</si>
  <si>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</si>
  <si>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</si>
  <si>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</si>
  <si>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</si>
  <si>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</si>
  <si>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</si>
  <si>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</si>
  <si>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</si>
  <si>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</si>
  <si>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</si>
  <si>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</si>
  <si>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</si>
  <si>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</si>
  <si>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</si>
  <si>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</si>
  <si>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</si>
  <si>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</si>
  <si>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</si>
  <si>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</si>
  <si>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</si>
  <si>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</si>
  <si>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</si>
  <si>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</si>
  <si>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</si>
  <si>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</si>
  <si>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</si>
  <si>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</si>
  <si>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</si>
  <si>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</si>
  <si>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</si>
  <si>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</si>
  <si>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</si>
  <si>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</si>
  <si>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</si>
  <si>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</si>
  <si>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</si>
  <si>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</si>
  <si>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</si>
  <si>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</si>
  <si>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</si>
  <si>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</si>
  <si>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</si>
  <si>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</si>
  <si>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</si>
  <si>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</si>
  <si>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</si>
  <si>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</si>
  <si>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</si>
  <si>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</si>
  <si>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</si>
  <si>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</si>
  <si>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</si>
  <si>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</si>
  <si>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</si>
  <si>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</si>
  <si>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</si>
  <si>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</si>
  <si>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</si>
  <si>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</si>
  <si>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</si>
  <si>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</si>
  <si>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</si>
  <si>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</si>
  <si>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</si>
  <si>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</si>
  <si>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</si>
  <si>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</si>
  <si>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</si>
  <si>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</si>
  <si>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</si>
  <si>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</si>
  <si>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</si>
  <si>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</si>
  <si>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</si>
  <si>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</si>
  <si>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</si>
  <si>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</si>
  <si>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</si>
  <si>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</si>
  <si>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</si>
  <si>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</si>
  <si>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</si>
  <si>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</si>
  <si>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</si>
  <si>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</si>
  <si>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</si>
  <si>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</si>
  <si>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</si>
  <si>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</si>
  <si>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</si>
  <si>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</si>
  <si>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</si>
  <si>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</si>
  <si>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</si>
  <si>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</si>
  <si>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</si>
  <si>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</si>
  <si>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</si>
  <si>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</si>
  <si>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</si>
  <si>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</si>
  <si>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</si>
  <si>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</si>
  <si>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</si>
  <si>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</si>
  <si>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</si>
  <si>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</si>
  <si>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</si>
  <si>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</si>
  <si>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</si>
  <si>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</si>
  <si>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</si>
  <si>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</si>
  <si>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</si>
  <si>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</si>
  <si>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</si>
  <si>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</si>
  <si>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</si>
  <si>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</si>
  <si>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</si>
  <si>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</si>
  <si>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</si>
  <si>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</si>
  <si>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</si>
  <si>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</si>
  <si>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</si>
  <si>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</si>
  <si>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</si>
  <si>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</si>
  <si>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</si>
  <si>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</si>
  <si>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</si>
  <si>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</si>
  <si>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</si>
  <si>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</si>
  <si>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</si>
  <si>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</si>
  <si>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</si>
  <si>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</si>
  <si>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</si>
  <si>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</si>
  <si>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</si>
  <si>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</si>
  <si>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</si>
  <si>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</si>
  <si>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</si>
  <si>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</si>
  <si>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</si>
  <si>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</si>
  <si>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</si>
  <si>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</si>
  <si>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</si>
  <si>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</si>
  <si>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</si>
  <si>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</si>
  <si>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</si>
  <si>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</si>
  <si>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</si>
  <si>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</si>
  <si>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</si>
  <si>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</si>
  <si>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</si>
  <si>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</si>
  <si>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</si>
  <si>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</si>
  <si>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</si>
  <si>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</si>
  <si>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</si>
  <si>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</si>
  <si>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</si>
  <si>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</si>
  <si>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</si>
  <si>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</si>
  <si>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</si>
  <si>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</si>
  <si>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</si>
  <si>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</si>
  <si>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</si>
  <si>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</si>
  <si>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</si>
  <si>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</si>
  <si>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</si>
  <si>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</si>
  <si>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</si>
  <si>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</si>
  <si>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</si>
  <si>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</si>
  <si>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</si>
  <si>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</si>
  <si>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</si>
  <si>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</si>
  <si>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</si>
  <si>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</si>
  <si>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</si>
  <si>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</si>
  <si>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</si>
  <si>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</si>
  <si>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</si>
  <si>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</si>
  <si>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</si>
  <si>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</si>
  <si>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</si>
  <si>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</si>
  <si>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</si>
  <si>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</si>
  <si>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</si>
  <si>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</si>
  <si>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</si>
  <si>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</si>
  <si>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</si>
  <si>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</si>
  <si>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</si>
  <si>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</si>
  <si>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</si>
  <si>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</si>
  <si>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</si>
  <si>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</si>
  <si>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</si>
  <si>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</si>
  <si>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</si>
  <si>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</si>
  <si>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</si>
  <si>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</si>
  <si>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</si>
  <si>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</si>
  <si>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</si>
  <si>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</si>
  <si>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</si>
  <si>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</si>
  <si>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</si>
  <si>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</si>
  <si>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</si>
  <si>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</si>
  <si>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</si>
  <si>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</si>
  <si>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</si>
  <si>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</si>
  <si>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</si>
  <si>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</si>
  <si>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</si>
  <si>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</si>
  <si>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</si>
  <si>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</si>
  <si>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</si>
  <si>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</si>
  <si>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</si>
  <si>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</si>
  <si>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</si>
  <si>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</si>
  <si>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</si>
  <si>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</si>
  <si>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</si>
  <si>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</si>
  <si>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</si>
  <si>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</si>
  <si>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</si>
  <si>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</si>
  <si>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</si>
  <si>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</si>
  <si>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</si>
  <si>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</si>
  <si>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</si>
  <si>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</si>
  <si>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</si>
  <si>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</si>
  <si>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</si>
  <si>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</si>
  <si>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</si>
  <si>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</si>
  <si>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</si>
  <si>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</si>
  <si>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</si>
  <si>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</si>
  <si>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</si>
  <si>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</si>
  <si>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</si>
  <si>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</si>
  <si>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</si>
  <si>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</si>
  <si>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</si>
  <si>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</si>
  <si>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</si>
  <si>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</si>
  <si>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</si>
  <si>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</si>
  <si>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</si>
  <si>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</si>
  <si>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</si>
  <si>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</si>
  <si>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</si>
  <si>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</si>
  <si>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</si>
  <si>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</si>
  <si>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</si>
  <si>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</si>
  <si>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</si>
  <si>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</si>
  <si>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</si>
  <si>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</si>
  <si>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</si>
  <si>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</si>
  <si>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</si>
  <si>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</si>
  <si>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</si>
  <si>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</si>
  <si>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</si>
  <si>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</si>
  <si>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</si>
  <si>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</si>
  <si>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</si>
  <si>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</si>
  <si>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</si>
  <si>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</si>
  <si>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</si>
  <si>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</si>
  <si>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</si>
  <si>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</si>
  <si>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</si>
  <si>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</si>
  <si>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</si>
  <si>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</si>
  <si>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</si>
  <si>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</si>
  <si>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</si>
  <si>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</si>
  <si>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</si>
  <si>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</si>
  <si>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</si>
  <si>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</si>
  <si>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</si>
  <si>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</si>
  <si>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</si>
  <si>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</si>
  <si>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</si>
  <si>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</si>
  <si>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</si>
  <si>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</si>
  <si>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</si>
  <si>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</si>
  <si>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</si>
  <si>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</si>
  <si>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</si>
  <si>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</si>
  <si>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</si>
  <si>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</si>
  <si>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</si>
  <si>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</si>
  <si>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</si>
  <si>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</si>
  <si>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</si>
  <si>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</si>
  <si>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</si>
  <si>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</si>
  <si>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</si>
  <si>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</si>
  <si>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</si>
  <si>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</si>
  <si>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</si>
  <si>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</si>
  <si>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</si>
  <si>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</si>
  <si>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</si>
  <si>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</si>
  <si>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</si>
  <si>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</si>
  <si>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</si>
  <si>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</si>
  <si>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</si>
  <si>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</si>
  <si>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</si>
  <si>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</si>
  <si>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</si>
  <si>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</si>
  <si>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</si>
  <si>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</si>
  <si>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</si>
  <si>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</si>
  <si>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</si>
  <si>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</si>
  <si>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</si>
  <si>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</si>
  <si>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</si>
  <si>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</si>
  <si>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</si>
  <si>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</si>
  <si>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</si>
  <si>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</si>
  <si>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</si>
  <si>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</si>
  <si>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</si>
  <si>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</si>
  <si>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</si>
  <si>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</si>
  <si>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</si>
  <si>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</si>
  <si>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</si>
  <si>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</si>
  <si>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</si>
  <si>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</si>
  <si>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</si>
  <si>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</si>
  <si>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</si>
  <si>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</si>
  <si>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</si>
  <si>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</si>
  <si>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</si>
  <si>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</si>
  <si>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</si>
  <si>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</si>
  <si>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</si>
  <si>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</si>
  <si>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</si>
  <si>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</si>
  <si>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</si>
  <si>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</si>
  <si>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</si>
  <si>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</si>
  <si>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</si>
  <si>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</si>
  <si>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</si>
  <si>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</si>
  <si>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</si>
  <si>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</si>
  <si>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</si>
  <si>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</si>
  <si>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</si>
  <si>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</si>
  <si>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</si>
  <si>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</si>
  <si>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</si>
  <si>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</si>
  <si>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</si>
  <si>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</si>
  <si>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</si>
  <si>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</si>
  <si>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</si>
  <si>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</si>
  <si>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</si>
  <si>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</si>
  <si>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</si>
  <si>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</si>
  <si>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</si>
  <si>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</si>
  <si>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</si>
  <si>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</si>
  <si>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</si>
  <si>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</si>
  <si>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</si>
  <si>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</si>
  <si>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</si>
  <si>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</si>
  <si>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</si>
  <si>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</si>
  <si>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</si>
  <si>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</si>
  <si>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</si>
  <si>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</si>
  <si>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</si>
  <si>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</si>
  <si>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</si>
  <si>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</si>
  <si>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</si>
  <si>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</si>
  <si>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</si>
  <si>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</si>
  <si>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</si>
  <si>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</si>
  <si>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</si>
  <si>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</si>
  <si>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</si>
  <si>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</si>
  <si>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</si>
  <si>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</si>
  <si>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</si>
  <si>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</si>
  <si>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</si>
  <si>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</si>
  <si>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</si>
  <si>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</si>
  <si>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</si>
  <si>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</si>
  <si>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</si>
  <si>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</si>
  <si>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</si>
  <si>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</si>
  <si>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</si>
  <si>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</si>
  <si>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</si>
  <si>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</si>
  <si>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</si>
  <si>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</si>
  <si>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</si>
  <si>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</si>
  <si>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</si>
  <si>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</si>
  <si>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</si>
  <si>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</si>
  <si>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</si>
  <si>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</si>
  <si>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</si>
  <si>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</si>
  <si>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</si>
  <si>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</si>
  <si>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</si>
  <si>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</si>
  <si>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</si>
  <si>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</si>
  <si>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</si>
  <si>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</si>
  <si>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</si>
  <si>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</si>
  <si>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</si>
  <si>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</si>
  <si>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</si>
  <si>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</si>
  <si>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</si>
  <si>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</si>
  <si>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</si>
  <si>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</si>
  <si>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</si>
  <si>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</si>
  <si>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</si>
  <si>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</si>
  <si>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</si>
  <si>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</si>
  <si>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</si>
  <si>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</si>
  <si>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</si>
  <si>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</si>
  <si>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</si>
  <si>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</si>
  <si>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</si>
  <si>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</si>
  <si>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</si>
  <si>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</si>
  <si>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</si>
  <si>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</si>
  <si>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</si>
  <si>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</si>
  <si>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</si>
  <si>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</si>
  <si>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</si>
  <si>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</si>
  <si>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</si>
  <si>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</si>
  <si>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</si>
  <si>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</si>
  <si>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</si>
  <si>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</si>
  <si>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</si>
  <si>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</si>
  <si>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</si>
  <si>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</si>
  <si>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</si>
  <si>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</si>
  <si>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</si>
  <si>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</si>
  <si>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</si>
  <si>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</si>
  <si>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</si>
  <si>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</si>
  <si>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</si>
  <si>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</si>
  <si>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</si>
  <si>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</si>
  <si>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</si>
  <si>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</si>
  <si>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</si>
  <si>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</si>
  <si>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</si>
  <si>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</si>
  <si>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</si>
  <si>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</si>
  <si>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</si>
  <si>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</si>
  <si>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</si>
  <si>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</si>
  <si>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</si>
  <si>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</si>
  <si>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</si>
  <si>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</si>
  <si>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</si>
  <si>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</si>
  <si>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</si>
  <si>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</si>
  <si>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</si>
  <si>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</si>
  <si>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</si>
  <si>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</si>
  <si>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</si>
  <si>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</si>
  <si>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</si>
  <si>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</si>
  <si>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</si>
  <si>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</si>
  <si>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</si>
  <si>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</si>
  <si>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</si>
  <si>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</si>
  <si>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</si>
  <si>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</si>
  <si>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</si>
  <si>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</si>
  <si>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</si>
  <si>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</si>
  <si>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</si>
  <si>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</si>
  <si>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</si>
  <si>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</si>
  <si>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</si>
  <si>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</si>
  <si>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</si>
  <si>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</si>
  <si>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</si>
  <si>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</si>
  <si>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</si>
  <si>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</si>
  <si>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</si>
  <si>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</si>
  <si>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</si>
  <si>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</si>
  <si>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</si>
  <si>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</si>
  <si>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</si>
  <si>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</si>
  <si>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</si>
  <si>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</si>
  <si>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</si>
  <si>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</si>
  <si>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</si>
  <si>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</si>
  <si>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</si>
  <si>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</si>
  <si>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</si>
  <si>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</si>
  <si>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</si>
  <si>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</si>
  <si>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</si>
  <si>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</si>
  <si>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</si>
  <si>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</si>
  <si>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</si>
  <si>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</si>
  <si>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</si>
  <si>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</si>
  <si>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</si>
  <si>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</si>
  <si>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</si>
  <si>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</si>
  <si>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</si>
  <si>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</si>
  <si>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</si>
  <si>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</si>
  <si>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</si>
  <si>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</si>
  <si>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</si>
  <si>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</si>
  <si>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</si>
  <si>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</si>
  <si>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</si>
  <si>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</si>
  <si>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</si>
  <si>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</si>
  <si>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</si>
  <si>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</si>
  <si>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</si>
  <si>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</si>
  <si>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</si>
  <si>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</si>
  <si>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</si>
  <si>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</si>
  <si>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</si>
  <si>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</si>
  <si>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</si>
  <si>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</si>
  <si>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</si>
  <si>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</si>
  <si>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</si>
  <si>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</si>
  <si>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</si>
  <si>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</si>
  <si>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</si>
  <si>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</si>
  <si>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</si>
  <si>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</si>
  <si>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</si>
  <si>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</si>
  <si>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</si>
  <si>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</si>
  <si>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</si>
  <si>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</si>
  <si>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</si>
  <si>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</si>
  <si>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</si>
  <si>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</si>
  <si>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</si>
  <si>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</si>
  <si>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</si>
  <si>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</si>
  <si>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</si>
  <si>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</si>
  <si>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</si>
  <si>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</si>
  <si>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</si>
  <si>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</si>
  <si>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</si>
  <si>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</si>
  <si>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</si>
  <si>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</si>
  <si>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</si>
  <si>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</si>
  <si>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</si>
  <si>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</si>
  <si>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</si>
  <si>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</si>
  <si>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</si>
  <si>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</si>
  <si>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</si>
  <si>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</si>
  <si>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</si>
  <si>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</si>
  <si>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</si>
  <si>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</si>
  <si>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</si>
  <si>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</si>
  <si>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</si>
  <si>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</si>
  <si>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</si>
  <si>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</si>
  <si>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</si>
  <si>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</si>
  <si>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</si>
  <si>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</si>
  <si>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</si>
  <si>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</si>
  <si>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</si>
  <si>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</si>
  <si>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</si>
  <si>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</si>
  <si>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</si>
  <si>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</si>
  <si>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</si>
  <si>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</si>
  <si>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</si>
  <si>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</si>
  <si>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</si>
  <si>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</si>
  <si>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</si>
  <si>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</si>
  <si>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</si>
  <si>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</si>
  <si>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</si>
  <si>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</si>
  <si>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</si>
  <si>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</si>
  <si>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</si>
  <si>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</si>
  <si>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</si>
  <si>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</si>
  <si>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</si>
  <si>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</si>
  <si>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</si>
  <si>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</si>
  <si>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</si>
  <si>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</si>
  <si>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</si>
  <si>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</si>
  <si>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</si>
  <si>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</si>
  <si>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</si>
  <si>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</si>
  <si>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</si>
  <si>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</si>
  <si>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</si>
  <si>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</si>
  <si>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</si>
  <si>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</si>
  <si>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</si>
  <si>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</si>
  <si>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</si>
  <si>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</si>
  <si>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</si>
  <si>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</si>
  <si>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</si>
  <si>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</si>
  <si>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</si>
  <si>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</si>
  <si>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</si>
  <si>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</si>
  <si>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</si>
  <si>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</si>
  <si>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</si>
  <si>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</si>
  <si>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</si>
  <si>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</si>
  <si>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</si>
  <si>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</si>
  <si>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</si>
  <si>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</si>
  <si>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</si>
  <si>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</si>
  <si>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</si>
  <si>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</si>
  <si>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</si>
  <si>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</si>
  <si>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</si>
  <si>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</si>
  <si>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</si>
  <si>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</si>
  <si>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</si>
  <si>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</si>
  <si>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</si>
  <si>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</si>
  <si>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</si>
  <si>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</si>
  <si>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</si>
  <si>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</si>
  <si>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</si>
  <si>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</si>
  <si>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</si>
  <si>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</si>
  <si>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</si>
  <si>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</si>
  <si>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</si>
  <si>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</si>
  <si>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</si>
  <si>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</si>
  <si>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</si>
  <si>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</si>
  <si>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</si>
  <si>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</si>
  <si>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</si>
  <si>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</si>
  <si>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</si>
  <si>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</si>
  <si>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</si>
  <si>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</si>
  <si>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</si>
  <si>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</si>
  <si>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</si>
  <si>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</si>
  <si>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</si>
  <si>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</si>
  <si>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</si>
  <si>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</si>
  <si>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</si>
  <si>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</si>
  <si>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</si>
  <si>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</si>
  <si>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</si>
  <si>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</si>
  <si>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</si>
  <si>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</si>
  <si>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</si>
  <si>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</si>
  <si>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</si>
  <si>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</si>
  <si>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</si>
  <si>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</si>
  <si>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</si>
  <si>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</si>
  <si>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</si>
  <si>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</si>
  <si>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</si>
  <si>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</si>
  <si>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</si>
  <si>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</si>
  <si>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</si>
  <si>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</si>
  <si>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</si>
  <si>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</si>
  <si>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</si>
  <si>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</si>
  <si>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</si>
  <si>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</si>
  <si>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</si>
  <si>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</si>
  <si>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</si>
  <si>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</si>
  <si>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</si>
  <si>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</si>
  <si>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</si>
  <si>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</si>
  <si>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</si>
  <si>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</si>
  <si>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</si>
  <si>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</si>
  <si>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</si>
  <si>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</si>
  <si>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</si>
  <si>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</si>
  <si>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</si>
  <si>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</si>
  <si>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</si>
  <si>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</si>
  <si>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</si>
  <si>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</si>
  <si>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</si>
  <si>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</si>
  <si>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</si>
  <si>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</si>
  <si>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</si>
  <si>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</si>
  <si>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</si>
  <si>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</si>
  <si>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</si>
  <si>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</si>
  <si>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</si>
  <si>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</si>
  <si>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</si>
  <si>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</si>
  <si>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</si>
  <si>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</si>
  <si>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</si>
  <si>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</si>
  <si>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</si>
  <si>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</si>
  <si>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</si>
  <si>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</si>
  <si>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</si>
  <si>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</si>
  <si>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</si>
  <si>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</si>
  <si>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</si>
  <si>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</si>
  <si>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</si>
  <si>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</si>
  <si>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</si>
  <si>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</si>
  <si>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</si>
  <si>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</si>
  <si>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</si>
  <si>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</si>
  <si>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</si>
  <si>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</si>
  <si>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</si>
  <si>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</si>
  <si>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</si>
  <si>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</si>
  <si>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</si>
  <si>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</si>
  <si>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</si>
  <si>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</si>
  <si>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</si>
  <si>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</si>
  <si>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</si>
  <si>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</si>
  <si>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</si>
  <si>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</si>
  <si>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</si>
  <si>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</si>
  <si>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</si>
  <si>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</si>
  <si>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</si>
  <si>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</si>
  <si>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</si>
  <si>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</si>
  <si>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</si>
  <si>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</si>
  <si>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</si>
  <si>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</si>
  <si>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</si>
  <si>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</si>
  <si>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</si>
  <si>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</si>
  <si>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</si>
  <si>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</si>
  <si>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</si>
  <si>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</si>
  <si>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</si>
  <si>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</si>
  <si>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</si>
  <si>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</si>
  <si>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</si>
  <si>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</si>
  <si>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</si>
  <si>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</si>
  <si>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</si>
  <si>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</si>
  <si>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</si>
  <si>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</si>
  <si>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</si>
  <si>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</si>
  <si>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</si>
  <si>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</si>
  <si>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</si>
  <si>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</si>
  <si>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</si>
  <si>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</si>
  <si>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</si>
  <si>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</si>
  <si>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</si>
  <si>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</si>
  <si>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</si>
  <si>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</si>
  <si>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</si>
  <si>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</si>
  <si>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</si>
  <si>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</si>
  <si>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</si>
  <si>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</si>
  <si>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</si>
  <si>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</si>
  <si>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</si>
  <si>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</si>
  <si>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</si>
  <si>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</si>
  <si>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</si>
  <si>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</si>
  <si>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</si>
  <si>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</si>
  <si>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</si>
  <si>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</si>
  <si>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</si>
  <si>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</si>
  <si>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</si>
  <si>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</si>
  <si>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</si>
  <si>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</si>
  <si>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</si>
  <si>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</si>
  <si>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</si>
  <si>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</si>
  <si>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</si>
  <si>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</si>
  <si>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</si>
  <si>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</si>
  <si>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</si>
  <si>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</si>
  <si>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</si>
  <si>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</si>
  <si>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</si>
  <si>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</si>
  <si>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</si>
  <si>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</si>
  <si>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</si>
  <si>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</si>
  <si>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</si>
  <si>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</si>
  <si>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</si>
  <si>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</si>
  <si>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</si>
  <si>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</si>
  <si>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</si>
  <si>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</si>
  <si>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</si>
  <si>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</si>
  <si>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</si>
  <si>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</si>
  <si>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</si>
  <si>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</si>
  <si>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</si>
  <si>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</si>
  <si>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</si>
  <si>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</si>
  <si>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</si>
  <si>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</si>
  <si>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</si>
  <si>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</si>
  <si>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</si>
  <si>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</si>
  <si>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</si>
  <si>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</si>
  <si>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</si>
  <si>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</si>
  <si>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</si>
  <si>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</si>
  <si>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</si>
  <si>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</si>
  <si>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</si>
  <si>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</si>
  <si>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</si>
  <si>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</si>
  <si>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</si>
  <si>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</si>
  <si>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</si>
  <si>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</si>
  <si>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</si>
  <si>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</si>
  <si>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</si>
  <si>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</si>
  <si>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</si>
  <si>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</si>
  <si>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</si>
  <si>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</si>
  <si>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</si>
  <si>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</si>
  <si>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</si>
  <si>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</si>
  <si>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</si>
  <si>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</si>
  <si>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</si>
  <si>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</si>
  <si>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</si>
  <si>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</si>
  <si>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</si>
  <si>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</si>
  <si>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</si>
  <si>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</si>
  <si>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</si>
  <si>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</si>
  <si>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</si>
  <si>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</si>
  <si>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</si>
  <si>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</si>
  <si>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</si>
  <si>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</si>
  <si>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</si>
  <si>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</si>
  <si>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</si>
  <si>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</si>
  <si>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</si>
  <si>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</si>
  <si>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</si>
  <si>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</si>
  <si>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</si>
  <si>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</si>
  <si>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</si>
  <si>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</si>
  <si>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</si>
  <si>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</si>
  <si>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</si>
  <si>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</si>
  <si>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</si>
  <si>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</si>
  <si>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</si>
  <si>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</si>
  <si>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</si>
  <si>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</si>
  <si>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</si>
  <si>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</si>
  <si>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</si>
  <si>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</si>
  <si>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</si>
  <si>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</si>
  <si>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</si>
  <si>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</si>
  <si>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</si>
  <si>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</si>
  <si>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</si>
  <si>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</si>
  <si>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</si>
  <si>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</si>
  <si>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</si>
  <si>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</si>
  <si>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</si>
  <si>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</si>
  <si>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</si>
  <si>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</si>
  <si>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</si>
  <si>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</si>
  <si>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</si>
  <si>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</si>
  <si>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</si>
  <si>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</si>
  <si>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</si>
  <si>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</si>
  <si>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</si>
  <si>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</si>
  <si>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</si>
  <si>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</si>
  <si>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</si>
  <si>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</si>
  <si>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</si>
  <si>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</si>
  <si>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</si>
  <si>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</si>
  <si>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</si>
  <si>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</si>
  <si>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</si>
  <si>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</si>
  <si>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</si>
  <si>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</si>
  <si>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</si>
  <si>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</si>
  <si>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</si>
  <si>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</si>
  <si>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</si>
  <si>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</si>
  <si>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</si>
  <si>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</si>
  <si>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</si>
  <si>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</si>
  <si>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</si>
  <si>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</si>
  <si>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</si>
  <si>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</si>
  <si>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</si>
  <si>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</si>
  <si>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</si>
  <si>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</si>
  <si>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</si>
  <si>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</si>
  <si>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</si>
  <si>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</si>
  <si>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</si>
  <si>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</si>
  <si>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</si>
  <si>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</si>
  <si>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</si>
  <si>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</si>
  <si>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</si>
  <si>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</si>
  <si>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</si>
  <si>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</si>
  <si>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</si>
  <si>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</si>
  <si>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</si>
  <si>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</si>
  <si>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</si>
  <si>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</si>
  <si>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</si>
  <si>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</si>
  <si>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</si>
  <si>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</si>
  <si>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</si>
  <si>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</si>
  <si>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</si>
  <si>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</si>
  <si>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</si>
  <si>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</si>
  <si>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</si>
  <si>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</si>
  <si>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</si>
  <si>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</si>
  <si>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</si>
  <si>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</si>
  <si>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</si>
  <si>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</si>
  <si>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</si>
  <si>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</si>
  <si>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</si>
  <si>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</si>
  <si>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</si>
  <si>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</si>
  <si>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</si>
  <si>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</si>
  <si>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</si>
  <si>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</si>
  <si>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</si>
  <si>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</si>
  <si>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</si>
  <si>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</si>
  <si>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</si>
  <si>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</si>
  <si>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</si>
  <si>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</si>
  <si>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</si>
  <si>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</si>
  <si>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</si>
  <si>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</si>
  <si>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</si>
  <si>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</si>
  <si>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</si>
  <si>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</si>
  <si>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</si>
  <si>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</si>
  <si>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</si>
  <si>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</si>
  <si>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</si>
  <si>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</si>
  <si>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</si>
  <si>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</si>
  <si>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</si>
  <si>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</si>
  <si>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</si>
  <si>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</si>
  <si>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</si>
  <si>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</si>
  <si>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</si>
  <si>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</si>
  <si>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</si>
  <si>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</si>
  <si>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</si>
  <si>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</si>
  <si>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</si>
  <si>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</si>
  <si>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</si>
  <si>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</si>
  <si>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</si>
  <si>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</si>
  <si>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</si>
  <si>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</si>
  <si>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</si>
  <si>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</si>
  <si>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</si>
  <si>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</si>
  <si>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</si>
  <si>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</si>
  <si>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</si>
  <si>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</si>
  <si>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</si>
  <si>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</si>
  <si>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</si>
  <si>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</si>
  <si>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</si>
  <si>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</si>
  <si>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</si>
  <si>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</si>
  <si>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</si>
  <si>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</si>
  <si>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</si>
  <si>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</si>
  <si>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</si>
  <si>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</si>
  <si>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</si>
  <si>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</si>
  <si>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</si>
  <si>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</si>
  <si>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</si>
  <si>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</si>
  <si>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</si>
  <si>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</si>
  <si>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</si>
  <si>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</si>
  <si>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</si>
  <si>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</si>
  <si>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</si>
  <si>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</si>
  <si>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</si>
  <si>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</si>
  <si>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</si>
  <si>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</si>
  <si>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</si>
  <si>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</si>
  <si>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</si>
  <si>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</si>
  <si>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</si>
  <si>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</si>
  <si>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</si>
  <si>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</si>
  <si>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</si>
  <si>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</si>
  <si>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</si>
  <si>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</si>
  <si>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</si>
  <si>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</si>
  <si>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</si>
  <si>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</si>
  <si>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</si>
  <si>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</si>
  <si>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</si>
  <si>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</si>
  <si>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</si>
  <si>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</si>
  <si>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</si>
  <si>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</si>
  <si>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</si>
  <si>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</si>
  <si>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</si>
  <si>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</si>
  <si>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</si>
  <si>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</si>
  <si>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</si>
  <si>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</si>
  <si>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</si>
  <si>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</si>
  <si>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</si>
  <si>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</si>
  <si>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</si>
  <si>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</si>
  <si>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</si>
  <si>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</si>
  <si>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</si>
  <si>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</si>
  <si>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</si>
  <si>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</si>
  <si>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</si>
  <si>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</si>
  <si>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</si>
  <si>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</si>
  <si>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</si>
  <si>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</si>
  <si>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</si>
  <si>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</si>
  <si>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</si>
  <si>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</si>
  <si>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</si>
  <si>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</si>
  <si>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</si>
  <si>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</si>
  <si>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</si>
  <si>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</si>
  <si>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</si>
  <si>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</si>
  <si>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</si>
  <si>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</si>
  <si>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</si>
  <si>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</si>
  <si>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</si>
  <si>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</si>
  <si>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</si>
  <si>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</si>
  <si>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</si>
  <si>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</si>
  <si>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</si>
  <si>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</si>
  <si>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</si>
  <si>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</si>
  <si>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</si>
  <si>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</si>
  <si>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</si>
  <si>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</si>
  <si>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</si>
  <si>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</si>
  <si>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</si>
  <si>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</si>
  <si>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</si>
  <si>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</si>
  <si>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</si>
  <si>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</si>
  <si>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</si>
  <si>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</si>
  <si>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</si>
  <si>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</si>
  <si>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</si>
  <si>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</si>
  <si>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</si>
  <si>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</si>
  <si>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</si>
  <si>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</si>
  <si>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</si>
  <si>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</si>
  <si>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</si>
  <si>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</si>
  <si>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</si>
  <si>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</si>
  <si>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</si>
  <si>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</si>
  <si>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</si>
  <si>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</si>
  <si>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</si>
  <si>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</si>
  <si>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</si>
  <si>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</si>
  <si>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</si>
  <si>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</si>
  <si>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</si>
  <si>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</si>
  <si>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</si>
  <si>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</si>
  <si>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</si>
  <si>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</si>
  <si>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</si>
  <si>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</si>
  <si>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</si>
  <si>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</si>
  <si>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</si>
  <si>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</si>
  <si>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</si>
  <si>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</si>
  <si>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</si>
  <si>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</si>
  <si>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</si>
  <si>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</si>
  <si>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</si>
  <si>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</si>
  <si>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</si>
  <si>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</si>
  <si>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</si>
  <si>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</si>
  <si>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</si>
  <si>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</si>
  <si>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</si>
  <si>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</si>
  <si>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</si>
  <si>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</si>
  <si>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</si>
  <si>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</si>
  <si>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</si>
  <si>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</si>
  <si>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</si>
  <si>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</si>
  <si>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</si>
  <si>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</si>
  <si>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</si>
  <si>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</si>
  <si>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</si>
  <si>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</si>
  <si>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</si>
  <si>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</si>
  <si>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</si>
  <si>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</si>
  <si>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</si>
  <si>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</si>
  <si>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</si>
  <si>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</si>
  <si>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</si>
  <si>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</si>
  <si>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</si>
  <si>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</si>
  <si>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</si>
  <si>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</si>
  <si>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</si>
  <si>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</si>
  <si>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</si>
  <si>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</si>
  <si>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</si>
  <si>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</si>
  <si>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</si>
  <si>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</si>
  <si>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</si>
  <si>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</si>
  <si>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</si>
  <si>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</si>
  <si>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</si>
  <si>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</si>
  <si>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</si>
  <si>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</si>
  <si>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</si>
  <si>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</si>
  <si>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</si>
  <si>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</si>
  <si>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</si>
  <si>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</si>
  <si>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</si>
  <si>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</si>
  <si>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</si>
  <si>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</si>
  <si>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</si>
  <si>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</si>
  <si>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</si>
  <si>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</si>
  <si>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</si>
  <si>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</si>
  <si>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</si>
  <si>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</si>
  <si>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</si>
  <si>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</si>
  <si>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</si>
  <si>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</si>
  <si>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</si>
  <si>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</si>
  <si>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</si>
  <si>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</si>
  <si>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</si>
  <si>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</si>
  <si>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</si>
  <si>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</si>
  <si>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</si>
  <si>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</si>
  <si>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</si>
  <si>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</si>
  <si>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</si>
  <si>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</si>
  <si>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</si>
  <si>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</si>
  <si>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</si>
  <si>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</si>
  <si>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</si>
  <si>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</si>
  <si>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</si>
  <si>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</si>
  <si>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</si>
  <si>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</si>
  <si>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</si>
  <si>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</si>
  <si>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</si>
  <si>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</si>
  <si>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</si>
  <si>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</si>
  <si>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</si>
  <si>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</si>
  <si>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</si>
  <si>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</si>
  <si>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</si>
  <si>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</si>
  <si>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</si>
  <si>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</si>
  <si>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</si>
  <si>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</si>
  <si>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</si>
  <si>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</si>
  <si>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</si>
  <si>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</si>
  <si>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</si>
  <si>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</si>
  <si>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</si>
  <si>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</si>
  <si>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</si>
  <si>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</si>
  <si>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</si>
  <si>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</si>
  <si>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</si>
  <si>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</si>
  <si>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</si>
  <si>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</si>
  <si>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</si>
  <si>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</si>
  <si>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</si>
  <si>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</si>
  <si>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</si>
  <si>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</si>
  <si>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</si>
  <si>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</si>
  <si>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</si>
  <si>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</si>
  <si>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</si>
  <si>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</si>
  <si>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</si>
  <si>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</si>
  <si>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</si>
  <si>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</si>
  <si>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</si>
  <si>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</si>
  <si>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</si>
  <si>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</si>
  <si>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</si>
  <si>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</si>
  <si>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</si>
  <si>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</si>
  <si>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</si>
  <si>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</si>
  <si>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</si>
  <si>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</si>
  <si>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</si>
  <si>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</si>
  <si>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</si>
  <si>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</si>
  <si>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</si>
  <si>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</si>
  <si>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</si>
  <si>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</si>
  <si>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</si>
  <si>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</si>
  <si>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</si>
  <si>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</si>
  <si>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</si>
  <si>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</si>
  <si>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</si>
  <si>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</si>
  <si>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</si>
  <si>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</si>
  <si>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</si>
  <si>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</si>
  <si>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</si>
  <si>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</si>
  <si>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</si>
  <si>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</si>
  <si>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</si>
  <si>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</si>
  <si>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</si>
  <si>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</si>
  <si>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</si>
  <si>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</si>
  <si>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</si>
  <si>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</si>
  <si>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</si>
  <si>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</si>
  <si>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</si>
  <si>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</si>
  <si>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</si>
  <si>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</si>
  <si>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</si>
  <si>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</si>
  <si>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</si>
  <si>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</si>
  <si>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</si>
  <si>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</si>
  <si>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</si>
  <si>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</si>
  <si>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</si>
  <si>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</si>
  <si>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</si>
  <si>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</si>
  <si>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</si>
  <si>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</si>
  <si>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</si>
  <si>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</si>
  <si>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</si>
  <si>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</si>
  <si>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</si>
  <si>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</si>
  <si>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</si>
  <si>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</si>
  <si>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</si>
  <si>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</si>
  <si>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</si>
  <si>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</si>
  <si>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</si>
  <si>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</si>
  <si>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</si>
  <si>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</si>
  <si>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</si>
  <si>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</si>
  <si>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</si>
  <si>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</si>
  <si>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</si>
  <si>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</si>
  <si>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</si>
  <si>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</si>
  <si>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</si>
  <si>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</si>
  <si>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</si>
  <si>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</si>
  <si>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</si>
  <si>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</si>
  <si>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</si>
  <si>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</si>
  <si>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</si>
  <si>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</si>
  <si>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</si>
  <si>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</si>
  <si>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</si>
  <si>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</si>
  <si>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</si>
  <si>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</si>
  <si>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</si>
  <si>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</si>
  <si>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</si>
  <si>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</si>
  <si>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</si>
  <si>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</si>
  <si>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</si>
  <si>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</si>
  <si>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</si>
  <si>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</si>
  <si>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</si>
  <si>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</si>
  <si>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</si>
  <si>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</si>
  <si>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</si>
  <si>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</si>
  <si>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</si>
  <si>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</si>
  <si>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</si>
  <si>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</si>
  <si>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</si>
  <si>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</si>
  <si>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</si>
  <si>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</si>
  <si>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</si>
  <si>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</si>
  <si>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</si>
  <si>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</si>
  <si>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</si>
  <si>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</si>
  <si>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</si>
  <si>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</si>
  <si>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</si>
  <si>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</si>
  <si>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</si>
  <si>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</si>
  <si>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</si>
  <si>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</si>
  <si>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</si>
  <si>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</si>
  <si>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</si>
  <si>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</si>
  <si>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</si>
  <si>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</si>
  <si>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</si>
  <si>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</si>
  <si>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</si>
  <si>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</si>
  <si>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</si>
  <si>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</si>
  <si>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</si>
  <si>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</si>
  <si>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</si>
  <si>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</si>
  <si>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</si>
  <si>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</si>
  <si>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</si>
  <si>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</si>
  <si>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</si>
  <si>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</si>
  <si>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</si>
  <si>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</si>
  <si>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</si>
  <si>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</si>
  <si>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</si>
  <si>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</si>
  <si>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</si>
  <si>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</si>
  <si>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</si>
  <si>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</si>
  <si>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</si>
  <si>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</si>
  <si>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</si>
  <si>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</si>
  <si>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</si>
  <si>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</si>
  <si>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</si>
  <si>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</si>
  <si>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</si>
  <si>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</si>
  <si>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</si>
  <si>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</si>
  <si>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</si>
  <si>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</si>
  <si>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</si>
  <si>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</si>
  <si>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</si>
  <si>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</si>
  <si>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</si>
  <si>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</si>
  <si>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</si>
  <si>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</si>
  <si>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</si>
  <si>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</si>
  <si>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</si>
  <si>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</si>
  <si>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</si>
  <si>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</si>
  <si>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</si>
  <si>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</si>
  <si>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</si>
  <si>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</si>
  <si>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</si>
  <si>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</si>
  <si>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</si>
  <si>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</si>
  <si>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</si>
  <si>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</si>
  <si>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</si>
  <si>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</si>
  <si>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</si>
  <si>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</si>
  <si>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</si>
  <si>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</si>
  <si>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</si>
  <si>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</si>
  <si>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</si>
  <si>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</si>
  <si>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</si>
  <si>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</si>
  <si>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</si>
  <si>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</si>
  <si>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</si>
  <si>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</si>
  <si>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</si>
  <si>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</si>
  <si>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</si>
  <si>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</si>
  <si>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</si>
  <si>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</si>
  <si>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</si>
  <si>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</si>
  <si>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</si>
  <si>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</si>
  <si>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</si>
  <si>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</si>
  <si>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</si>
  <si>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</si>
  <si>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</si>
  <si>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</si>
  <si>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</si>
  <si>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</si>
  <si>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</si>
  <si>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</si>
  <si>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</si>
  <si>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</si>
  <si>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</si>
  <si>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</si>
  <si>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</si>
  <si>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</si>
  <si>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</si>
  <si>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</si>
  <si>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</si>
  <si>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</si>
  <si>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</si>
  <si>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</si>
  <si>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</si>
  <si>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</si>
  <si>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</si>
  <si>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</si>
  <si>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</si>
  <si>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</si>
  <si>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</si>
  <si>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</si>
  <si>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</si>
  <si>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</si>
  <si>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</si>
  <si>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</si>
  <si>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</si>
  <si>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</si>
  <si>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</si>
  <si>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</si>
  <si>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</si>
  <si>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</si>
  <si>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</si>
  <si>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</si>
  <si>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</si>
  <si>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</si>
  <si>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</si>
  <si>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</si>
  <si>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</si>
  <si>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</si>
  <si>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</si>
  <si>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</si>
  <si>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</si>
  <si>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</si>
  <si>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</si>
  <si>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</si>
  <si>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</si>
  <si>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</si>
  <si>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</si>
  <si>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</si>
  <si>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</si>
  <si>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</si>
  <si>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</si>
  <si>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</si>
  <si>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</si>
  <si>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</si>
  <si>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</si>
  <si>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</si>
  <si>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</si>
  <si>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</si>
  <si>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</si>
  <si>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</si>
  <si>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</si>
  <si>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</si>
  <si>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</si>
  <si>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</si>
  <si>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</si>
  <si>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</si>
  <si>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</si>
  <si>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</si>
  <si>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</si>
  <si>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</si>
  <si>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</si>
  <si>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</si>
  <si>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</si>
  <si>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</si>
  <si>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</si>
  <si>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</si>
  <si>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</si>
  <si>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</si>
  <si>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</si>
  <si>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</si>
  <si>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</si>
  <si>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</si>
  <si>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</si>
  <si>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</si>
  <si>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</si>
  <si>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</si>
  <si>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</si>
  <si>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</si>
  <si>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</si>
  <si>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</si>
  <si>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</si>
  <si>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</si>
  <si>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</si>
  <si>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</si>
  <si>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</si>
  <si>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</si>
  <si>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</si>
  <si>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</si>
  <si>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</si>
  <si>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</si>
  <si>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</si>
  <si>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</si>
  <si>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</si>
  <si>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</si>
  <si>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</si>
  <si>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</si>
  <si>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</si>
  <si>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</si>
  <si>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</si>
  <si>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</si>
  <si>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</si>
  <si>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</si>
  <si>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</si>
  <si>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</si>
  <si>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</si>
  <si>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</si>
  <si>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</si>
  <si>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</si>
  <si>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</si>
  <si>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</si>
  <si>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</si>
  <si>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</si>
  <si>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</si>
  <si>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</si>
  <si>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</si>
  <si>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</si>
  <si>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</si>
  <si>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</si>
  <si>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</si>
  <si>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</si>
  <si>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</si>
  <si>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</si>
  <si>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</si>
  <si>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</si>
  <si>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</si>
  <si>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</si>
  <si>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</si>
  <si>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</si>
  <si>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</si>
  <si>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</si>
  <si>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</si>
  <si>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</si>
  <si>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</si>
  <si>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</si>
  <si>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</si>
  <si>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</si>
  <si>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</si>
  <si>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</si>
  <si>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</si>
  <si>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</si>
  <si>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</si>
  <si>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</si>
  <si>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</si>
  <si>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</si>
  <si>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</si>
  <si>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</si>
  <si>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</si>
  <si>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</si>
  <si>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</si>
  <si>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</si>
  <si>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</si>
  <si>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</si>
  <si>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</si>
  <si>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</si>
  <si>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</si>
  <si>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</si>
  <si>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</si>
  <si>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</si>
  <si>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</si>
  <si>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</si>
  <si>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</si>
  <si>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</si>
  <si>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</si>
  <si>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</si>
  <si>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</si>
  <si>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</si>
  <si>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</si>
  <si>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</si>
  <si>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</si>
  <si>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</si>
  <si>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</si>
  <si>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</si>
  <si>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</si>
  <si>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</si>
  <si>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</si>
  <si>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</si>
  <si>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</si>
  <si>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</si>
  <si>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</si>
  <si>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</si>
  <si>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</si>
  <si>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</si>
  <si>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</si>
  <si>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</si>
  <si>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</si>
  <si>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</si>
  <si>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</si>
  <si>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</si>
  <si>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</si>
  <si>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</si>
  <si>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</si>
  <si>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</si>
  <si>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</si>
  <si>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</si>
  <si>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</si>
  <si>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</si>
  <si>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</si>
  <si>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</si>
  <si>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</si>
  <si>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</si>
  <si>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</si>
  <si>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</si>
  <si>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</si>
  <si>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</si>
  <si>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</si>
  <si>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</si>
  <si>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</si>
  <si>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</si>
  <si>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</si>
  <si>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</si>
  <si>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</si>
  <si>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</si>
  <si>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</si>
  <si>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</si>
  <si>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</si>
  <si>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</si>
  <si>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</si>
  <si>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</si>
  <si>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</si>
  <si>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</si>
  <si>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</si>
  <si>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</si>
  <si>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</si>
  <si>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</si>
  <si>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</si>
  <si>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</si>
  <si>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</si>
  <si>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</si>
  <si>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</si>
  <si>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</si>
  <si>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</si>
  <si>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</si>
  <si>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</si>
  <si>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</si>
  <si>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</si>
  <si>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</si>
  <si>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</si>
  <si>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</si>
  <si>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</si>
  <si>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</si>
  <si>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</si>
  <si>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</si>
  <si>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</si>
  <si>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</si>
  <si>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</si>
  <si>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</si>
  <si>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</si>
  <si>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</si>
  <si>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</si>
  <si>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</si>
  <si>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</si>
  <si>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</si>
  <si>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</si>
  <si>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</si>
  <si>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</si>
  <si>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</si>
  <si>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</si>
  <si>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</si>
  <si>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</si>
  <si>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</si>
  <si>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</si>
  <si>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</si>
  <si>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</si>
  <si>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</si>
  <si>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</si>
  <si>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</si>
  <si>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</si>
  <si>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</si>
  <si>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</si>
  <si>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</si>
  <si>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</si>
  <si>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</si>
  <si>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</si>
  <si>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</si>
  <si>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</si>
  <si>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</si>
  <si>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</si>
  <si>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</si>
  <si>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</si>
  <si>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</si>
  <si>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</si>
  <si>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</si>
  <si>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</si>
  <si>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</si>
  <si>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</si>
  <si>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</si>
  <si>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</si>
  <si>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</si>
  <si>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</si>
  <si>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</si>
  <si>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</si>
  <si>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</si>
  <si>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</si>
  <si>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</si>
  <si>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</si>
  <si>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</si>
  <si>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</si>
  <si>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</si>
  <si>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</si>
  <si>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</si>
  <si>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</si>
  <si>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</si>
  <si>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</si>
  <si>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</si>
  <si>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</si>
  <si>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</si>
  <si>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</si>
  <si>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</si>
  <si>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</si>
  <si>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</si>
  <si>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</si>
  <si>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</si>
  <si>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</si>
  <si>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</si>
  <si>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</si>
  <si>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</si>
  <si>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</si>
  <si>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</si>
  <si>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</si>
  <si>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</si>
  <si>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</si>
  <si>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</si>
  <si>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</si>
  <si>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</si>
  <si>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</si>
  <si>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</si>
  <si>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</si>
  <si>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</si>
  <si>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</si>
  <si>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</si>
  <si>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</si>
  <si>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</si>
  <si>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</si>
  <si>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</si>
  <si>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</si>
  <si>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</si>
  <si>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</si>
  <si>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</si>
  <si>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</si>
  <si>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</si>
  <si>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</si>
  <si>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</si>
  <si>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</si>
  <si>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</si>
  <si>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</si>
  <si>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</si>
  <si>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</si>
  <si>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</si>
  <si>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</si>
  <si>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</si>
  <si>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</si>
  <si>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</si>
  <si>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</si>
  <si>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</si>
  <si>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</si>
  <si>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</si>
  <si>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</si>
  <si>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</si>
  <si>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</si>
  <si>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</si>
  <si>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</si>
  <si>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</si>
  <si>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</si>
  <si>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</si>
  <si>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</si>
  <si>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</si>
  <si>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</si>
  <si>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</si>
  <si>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</si>
  <si>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</si>
  <si>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</si>
  <si>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</si>
  <si>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</si>
  <si>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</si>
  <si>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</si>
  <si>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</si>
  <si>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</si>
  <si>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</si>
  <si>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</si>
  <si>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</si>
  <si>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</si>
  <si>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</si>
  <si>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</si>
  <si>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</si>
  <si>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</si>
  <si>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</si>
  <si>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</si>
  <si>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</si>
  <si>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</si>
  <si>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</si>
  <si>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</si>
  <si>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</si>
  <si>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</si>
  <si>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</si>
  <si>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</si>
  <si>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</si>
  <si>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</si>
  <si>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</si>
  <si>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</si>
  <si>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</si>
  <si>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</si>
  <si>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</si>
  <si>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</si>
  <si>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</si>
  <si>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</si>
  <si>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</si>
  <si>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</si>
  <si>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</si>
  <si>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</si>
  <si>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</si>
  <si>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</si>
  <si>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</si>
  <si>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</si>
  <si>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</si>
  <si>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</si>
  <si>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</si>
  <si>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</si>
  <si>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</si>
  <si>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</si>
  <si>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</si>
  <si>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</si>
  <si>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</si>
  <si>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</si>
  <si>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</si>
  <si>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</si>
  <si>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</si>
  <si>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</si>
  <si>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</si>
  <si>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</si>
  <si>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</si>
  <si>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</si>
  <si>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</si>
  <si>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</si>
  <si>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</si>
  <si>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</si>
  <si>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</si>
  <si>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</si>
  <si>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</si>
  <si>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</si>
  <si>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</si>
  <si>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</si>
  <si>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</si>
  <si>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</si>
  <si>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</si>
  <si>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</si>
  <si>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</si>
  <si>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</si>
  <si>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</si>
  <si>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</si>
  <si>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</si>
  <si>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</si>
  <si>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</si>
  <si>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</si>
  <si>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</si>
  <si>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</si>
  <si>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</si>
  <si>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</si>
  <si>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</si>
  <si>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</si>
  <si>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</si>
  <si>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</si>
  <si>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</si>
  <si>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</si>
  <si>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</si>
  <si>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</si>
  <si>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</si>
  <si>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</si>
  <si>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</si>
  <si>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</si>
  <si>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</si>
  <si>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</si>
  <si>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</si>
  <si>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</si>
  <si>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</si>
  <si>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</si>
  <si>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</si>
  <si>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</si>
  <si>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</si>
  <si>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</si>
  <si>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</si>
  <si>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</si>
  <si>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</si>
  <si>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</si>
  <si>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</si>
  <si>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</si>
  <si>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</si>
  <si>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</si>
  <si>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</si>
  <si>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</si>
  <si>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</si>
  <si>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</si>
  <si>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</si>
  <si>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</si>
  <si>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</si>
  <si>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</si>
  <si>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</si>
  <si>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</si>
  <si>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</si>
  <si>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</si>
  <si>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</si>
  <si>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</si>
  <si>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</si>
  <si>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</si>
  <si>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</si>
  <si>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</si>
  <si>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</si>
  <si>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</si>
  <si>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</si>
  <si>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</si>
  <si>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</si>
  <si>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</si>
  <si>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</si>
  <si>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</si>
  <si>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</si>
  <si>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</si>
  <si>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</si>
  <si>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</si>
  <si>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</si>
  <si>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</si>
  <si>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</si>
  <si>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</si>
  <si>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</si>
  <si>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</si>
  <si>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</si>
  <si>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</si>
  <si>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</si>
  <si>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</si>
  <si>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</si>
  <si>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</si>
  <si>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</si>
  <si>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</si>
  <si>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</si>
  <si>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</si>
  <si>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</si>
  <si>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</si>
  <si>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</si>
  <si>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</si>
  <si>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</si>
  <si>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</si>
  <si>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</si>
  <si>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</si>
  <si>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</si>
  <si>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</si>
  <si>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</si>
  <si>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</si>
  <si>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</si>
  <si>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</si>
  <si>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</si>
  <si>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</si>
  <si>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</si>
  <si>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</si>
  <si>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</si>
  <si>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</si>
  <si>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</si>
  <si>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</si>
  <si>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</si>
  <si>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</si>
  <si>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</si>
  <si>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</si>
  <si>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</si>
  <si>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</si>
  <si>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</si>
  <si>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</si>
  <si>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</si>
  <si>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</si>
  <si>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</si>
  <si>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</si>
  <si>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</si>
  <si>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</si>
  <si>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</si>
  <si>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</si>
  <si>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</si>
  <si>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</si>
  <si>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</si>
  <si>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</si>
  <si>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</si>
  <si>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</si>
  <si>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</si>
  <si>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</si>
  <si>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</si>
  <si>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</si>
  <si>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</si>
  <si>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</si>
  <si>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</si>
  <si>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</si>
  <si>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</si>
  <si>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</si>
  <si>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</si>
  <si>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</si>
  <si>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</si>
  <si>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</si>
  <si>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</si>
  <si>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</si>
  <si>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</si>
  <si>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</si>
  <si>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</si>
  <si>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</si>
  <si>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</si>
  <si>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</si>
  <si>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</si>
  <si>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</si>
  <si>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</si>
  <si>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</si>
  <si>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</si>
  <si>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</si>
  <si>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</si>
  <si>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</si>
  <si>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</si>
  <si>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</si>
  <si>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</si>
  <si>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</si>
  <si>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</si>
  <si>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</si>
  <si>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</si>
  <si>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</si>
  <si>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</si>
  <si>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</si>
  <si>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</si>
  <si>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</si>
  <si>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</si>
  <si>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</si>
  <si>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</si>
  <si>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</si>
  <si>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</si>
  <si>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</si>
  <si>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</si>
  <si>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</si>
  <si>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</si>
  <si>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</si>
  <si>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</si>
  <si>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</si>
  <si>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</si>
  <si>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</si>
  <si>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</si>
  <si>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</si>
  <si>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</si>
  <si>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</si>
  <si>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</si>
  <si>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</si>
  <si>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</si>
  <si>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</si>
  <si>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</si>
  <si>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</si>
  <si>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</si>
  <si>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</si>
  <si>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</si>
  <si>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</si>
  <si>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</si>
  <si>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</si>
  <si>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</si>
  <si>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</si>
  <si>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</si>
  <si>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</si>
  <si>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</si>
  <si>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</si>
  <si>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</si>
  <si>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</si>
  <si>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</si>
  <si>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</si>
  <si>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</si>
  <si>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</si>
  <si>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</si>
  <si>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</si>
  <si>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</si>
  <si>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</si>
  <si>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</si>
  <si>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</si>
  <si>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</si>
  <si>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</si>
  <si>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</si>
  <si>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</si>
  <si>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</si>
  <si>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</si>
  <si>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</si>
  <si>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</si>
  <si>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</si>
  <si>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</si>
  <si>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</si>
  <si>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</si>
  <si>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</si>
  <si>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</si>
  <si>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</si>
  <si>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</si>
  <si>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</si>
  <si>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</si>
  <si>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</si>
  <si>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</si>
  <si>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</si>
  <si>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</si>
  <si>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</si>
  <si>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</si>
  <si>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</si>
  <si>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</si>
  <si>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</si>
  <si>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</si>
  <si>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</si>
  <si>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</si>
  <si>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</si>
  <si>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</si>
  <si>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</si>
  <si>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</si>
  <si>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</si>
  <si>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</si>
  <si>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</si>
  <si>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</si>
  <si>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</si>
  <si>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</si>
  <si>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</si>
  <si>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</si>
  <si>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</si>
  <si>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</si>
  <si>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</si>
  <si>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</si>
  <si>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</si>
  <si>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</si>
  <si>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</si>
  <si>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</si>
  <si>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</si>
  <si>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</si>
  <si>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</si>
  <si>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</si>
  <si>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</si>
  <si>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</si>
  <si>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</si>
  <si>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</si>
  <si>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</si>
  <si>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</si>
  <si>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</si>
  <si>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</si>
  <si>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</si>
  <si>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</si>
  <si>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</si>
  <si>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</si>
  <si>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</si>
  <si>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</si>
  <si>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</si>
  <si>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</si>
  <si>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</si>
  <si>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</si>
  <si>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</si>
  <si>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</si>
  <si>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</si>
  <si>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</si>
  <si>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</si>
  <si>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</si>
  <si>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</si>
  <si>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</si>
  <si>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</si>
  <si>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</si>
  <si>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</si>
  <si>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</si>
  <si>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</si>
  <si>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</si>
  <si>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</si>
  <si>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</si>
  <si>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</si>
  <si>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</si>
  <si>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</si>
  <si>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</si>
  <si>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</si>
  <si>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</si>
  <si>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</si>
  <si>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</si>
  <si>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</si>
  <si>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</si>
  <si>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</si>
  <si>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</si>
  <si>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</si>
  <si>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</si>
  <si>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</si>
  <si>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</si>
  <si>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</si>
  <si>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</si>
  <si>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</si>
  <si>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</si>
  <si>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</si>
  <si>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</si>
  <si>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</si>
  <si>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</si>
  <si>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</si>
  <si>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</si>
  <si>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</si>
  <si>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</si>
  <si>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</si>
  <si>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</si>
  <si>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</si>
  <si>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</si>
  <si>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</si>
  <si>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</si>
  <si>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</si>
  <si>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</si>
  <si>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</si>
  <si>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</si>
  <si>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</si>
  <si>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</si>
  <si>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</si>
  <si>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</si>
  <si>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</si>
  <si>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</si>
  <si>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</si>
  <si>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</si>
  <si>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</si>
  <si>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</si>
  <si>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</si>
  <si>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</si>
  <si>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</si>
  <si>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</si>
  <si>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</si>
  <si>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</si>
  <si>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</si>
  <si>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</si>
  <si>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</si>
  <si>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</si>
  <si>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</si>
  <si>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</si>
  <si>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</si>
  <si>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</si>
  <si>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</si>
  <si>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</si>
  <si>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</si>
  <si>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</si>
  <si>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</si>
  <si>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</si>
  <si>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</si>
  <si>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</si>
  <si>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</si>
  <si>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</si>
  <si>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</si>
  <si>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</si>
  <si>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</si>
  <si>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</si>
  <si>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</si>
  <si>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</si>
  <si>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</si>
  <si>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</si>
  <si>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</si>
  <si>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</si>
  <si>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</si>
  <si>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</si>
  <si>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</si>
  <si>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</si>
  <si>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</si>
  <si>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</si>
  <si>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</si>
  <si>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</si>
  <si>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</si>
  <si>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</si>
  <si>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</si>
  <si>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</si>
  <si>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</si>
  <si>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</si>
  <si>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</si>
  <si>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</si>
  <si>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</si>
  <si>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</si>
  <si>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</si>
  <si>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</si>
  <si>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</si>
  <si>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</si>
  <si>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</si>
  <si>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</si>
  <si>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</si>
  <si>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</si>
  <si>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</si>
  <si>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</si>
  <si>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</si>
  <si>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</si>
  <si>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</si>
  <si>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</si>
  <si>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</si>
  <si>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</si>
  <si>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</si>
  <si>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</si>
  <si>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</si>
  <si>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</si>
  <si>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</si>
  <si>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</si>
  <si>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</si>
  <si>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</si>
  <si>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</si>
  <si>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</si>
  <si>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</si>
  <si>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</si>
  <si>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</si>
  <si>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</si>
  <si>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</si>
  <si>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</si>
  <si>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</si>
  <si>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</si>
  <si>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</si>
  <si>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</si>
  <si>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</si>
  <si>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</si>
  <si>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</si>
  <si>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</si>
  <si>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</si>
  <si>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</si>
  <si>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</si>
  <si>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</si>
  <si>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</si>
  <si>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</si>
  <si>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</si>
  <si>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</si>
  <si>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</si>
  <si>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</si>
  <si>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</si>
  <si>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</si>
  <si>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</si>
  <si>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</si>
  <si>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</si>
  <si>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</si>
  <si>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</si>
  <si>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</si>
  <si>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</si>
  <si>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</si>
  <si>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</si>
  <si>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</si>
  <si>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</si>
  <si>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</si>
  <si>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</si>
  <si>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</si>
  <si>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</si>
  <si>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</si>
  <si>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</si>
  <si>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</si>
  <si>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</si>
  <si>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</si>
  <si>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</si>
  <si>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</si>
  <si>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</si>
  <si>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</si>
  <si>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</si>
  <si>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</si>
  <si>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</si>
  <si>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</si>
  <si>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</si>
  <si>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</si>
  <si>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</si>
  <si>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</si>
  <si>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</si>
  <si>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</si>
  <si>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</si>
  <si>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</si>
  <si>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</si>
  <si>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</si>
  <si>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</si>
  <si>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</si>
  <si>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</si>
  <si>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</si>
  <si>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</si>
  <si>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</si>
  <si>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</si>
  <si>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</si>
  <si>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</si>
  <si>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</si>
  <si>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</si>
  <si>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</si>
  <si>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</si>
  <si>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</si>
  <si>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</si>
  <si>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</si>
  <si>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</si>
  <si>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</si>
  <si>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</si>
  <si>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</si>
  <si>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</si>
  <si>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</si>
  <si>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</si>
  <si>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</si>
  <si>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</si>
  <si>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</si>
  <si>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</si>
  <si>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</si>
  <si>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</si>
  <si>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</si>
  <si>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</si>
  <si>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</si>
  <si>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</si>
  <si>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</si>
  <si>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</si>
  <si>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</si>
  <si>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</si>
  <si>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</si>
  <si>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</si>
  <si>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</si>
  <si>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</si>
  <si>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</si>
  <si>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</si>
  <si>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</si>
  <si>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</si>
  <si>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</si>
  <si>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</si>
  <si>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</si>
  <si>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</si>
  <si>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</si>
  <si>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</si>
  <si>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</si>
  <si>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</si>
  <si>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</si>
  <si>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</si>
  <si>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</si>
  <si>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</si>
  <si>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</si>
  <si>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</si>
  <si>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</si>
  <si>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</si>
  <si>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</si>
  <si>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</si>
  <si>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</si>
  <si>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</si>
  <si>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</si>
  <si>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</si>
  <si>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</si>
  <si>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</si>
  <si>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</si>
  <si>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</si>
  <si>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</si>
  <si>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</si>
  <si>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</si>
  <si>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</si>
  <si>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</si>
  <si>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</si>
  <si>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</si>
  <si>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</si>
  <si>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</si>
  <si>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</si>
  <si>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</si>
  <si>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</si>
  <si>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</si>
  <si>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</si>
  <si>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</si>
  <si>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</si>
  <si>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</si>
  <si>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</si>
  <si>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</si>
  <si>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</si>
  <si>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</si>
  <si>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</si>
  <si>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</si>
  <si>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</si>
  <si>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</si>
  <si>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</si>
  <si>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</si>
  <si>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</si>
  <si>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</si>
  <si>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</si>
  <si>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</si>
  <si>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</si>
  <si>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</si>
  <si>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</si>
  <si>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</si>
  <si>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</si>
  <si>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</si>
  <si>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</si>
  <si>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</si>
  <si>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</si>
  <si>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</si>
  <si>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</si>
  <si>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</si>
  <si>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</si>
  <si>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</si>
  <si>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</si>
  <si>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</si>
  <si>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</si>
  <si>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</si>
  <si>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</si>
  <si>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</si>
  <si>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</si>
  <si>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</si>
  <si>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</si>
  <si>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</si>
  <si>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</si>
  <si>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</si>
  <si>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</si>
  <si>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</si>
  <si>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</si>
  <si>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</si>
  <si>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</si>
  <si>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</si>
  <si>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</si>
  <si>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</si>
  <si>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</si>
  <si>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</si>
  <si>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</si>
  <si>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</si>
  <si>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</si>
  <si>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</si>
  <si>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</si>
  <si>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</si>
  <si>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</si>
  <si>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</si>
  <si>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</si>
  <si>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</si>
  <si>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</si>
  <si>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</si>
  <si>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</si>
  <si>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</si>
  <si>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</si>
  <si>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</si>
  <si>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</si>
  <si>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</si>
  <si>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</si>
  <si>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</si>
  <si>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</si>
  <si>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</si>
  <si>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</si>
  <si>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</si>
  <si>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</si>
  <si>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</si>
  <si>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</si>
  <si>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</si>
  <si>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</si>
  <si>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</si>
  <si>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</si>
  <si>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</si>
  <si>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</si>
  <si>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</si>
  <si>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</si>
  <si>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</si>
  <si>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</si>
  <si>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</si>
  <si>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</si>
  <si>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</si>
  <si>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</si>
  <si>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</si>
  <si>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</si>
  <si>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</si>
  <si>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</si>
  <si>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</si>
  <si>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</si>
  <si>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</si>
  <si>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</si>
  <si>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</si>
  <si>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</si>
  <si>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</si>
  <si>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</si>
  <si>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</si>
  <si>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</si>
  <si>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</si>
  <si>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</si>
  <si>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</si>
  <si>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</si>
  <si>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</si>
  <si>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</si>
  <si>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</si>
  <si>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</si>
  <si>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</si>
  <si>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</si>
  <si>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</si>
  <si>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</si>
  <si>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</si>
  <si>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</si>
  <si>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</si>
  <si>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</si>
  <si>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</si>
  <si>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</si>
  <si>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</si>
  <si>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</si>
  <si>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</si>
  <si>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</si>
  <si>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</si>
  <si>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</si>
  <si>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</si>
  <si>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</si>
  <si>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</si>
  <si>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</si>
  <si>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</si>
  <si>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</si>
  <si>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</si>
  <si>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</si>
  <si>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</si>
  <si>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</si>
  <si>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</si>
  <si>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</si>
  <si>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</si>
  <si>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</si>
  <si>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</si>
  <si>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</si>
  <si>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</si>
  <si>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</si>
  <si>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</si>
  <si>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</si>
  <si>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</si>
  <si>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</si>
  <si>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</si>
  <si>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</si>
  <si>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</si>
  <si>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</si>
  <si>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</si>
  <si>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</si>
  <si>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</si>
  <si>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</si>
  <si>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</si>
  <si>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</si>
  <si>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</si>
  <si>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</si>
  <si>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</si>
  <si>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</si>
  <si>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</si>
  <si>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</si>
  <si>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</si>
  <si>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</si>
  <si>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</si>
  <si>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</si>
  <si>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</si>
  <si>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</si>
  <si>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</si>
  <si>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</si>
  <si>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</si>
  <si>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</si>
  <si>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</si>
  <si>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</si>
  <si>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</si>
  <si>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</si>
  <si>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</si>
  <si>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</si>
  <si>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</si>
  <si>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</si>
  <si>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</si>
  <si>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</si>
  <si>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</si>
  <si>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</si>
  <si>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</si>
  <si>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</si>
  <si>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</si>
  <si>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</si>
  <si>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</si>
  <si>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</si>
  <si>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</si>
  <si>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</si>
  <si>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</si>
  <si>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</si>
  <si>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</si>
  <si>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</si>
  <si>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</si>
  <si>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</si>
  <si>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</si>
  <si>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</si>
  <si>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</si>
  <si>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</si>
  <si>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</si>
  <si>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</si>
  <si>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</si>
  <si>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</si>
  <si>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</si>
  <si>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</si>
  <si>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</si>
  <si>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</si>
  <si>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</si>
  <si>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</si>
  <si>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</si>
  <si>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</si>
  <si>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</si>
  <si>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</si>
  <si>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</si>
  <si>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</si>
  <si>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</si>
  <si>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</si>
  <si>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</si>
  <si>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</si>
  <si>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</si>
  <si>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</si>
  <si>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</si>
  <si>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</si>
  <si>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</si>
  <si>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</si>
  <si>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</si>
  <si>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</si>
  <si>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</si>
  <si>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</si>
  <si>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</si>
  <si>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</si>
  <si>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</si>
  <si>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</si>
  <si>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</si>
  <si>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</si>
  <si>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</si>
  <si>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</si>
  <si>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</si>
  <si>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</si>
  <si>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</si>
  <si>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</si>
  <si>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</si>
  <si>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</si>
  <si>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</si>
  <si>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</si>
  <si>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</si>
  <si>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</si>
  <si>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</si>
  <si>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</si>
  <si>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</si>
  <si>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</si>
  <si>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</si>
  <si>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</si>
  <si>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</si>
  <si>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</si>
  <si>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</si>
  <si>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</si>
  <si>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</si>
  <si>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</si>
  <si>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</si>
  <si>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</si>
  <si>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</si>
  <si>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</si>
  <si>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</si>
  <si>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</si>
  <si>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</si>
  <si>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</si>
  <si>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</si>
  <si>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</si>
  <si>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</si>
  <si>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</si>
  <si>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</si>
  <si>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</si>
  <si>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</si>
  <si>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</si>
  <si>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</si>
  <si>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</si>
  <si>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</si>
  <si>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</si>
  <si>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</si>
  <si>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</si>
  <si>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</si>
  <si>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</si>
  <si>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</si>
  <si>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</si>
  <si>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</si>
  <si>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</si>
  <si>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</si>
  <si>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</si>
  <si>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</si>
  <si>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</si>
  <si>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</si>
  <si>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</si>
  <si>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</si>
  <si>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</si>
  <si>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</si>
  <si>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</si>
  <si>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</si>
  <si>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</si>
  <si>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</si>
  <si>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</si>
  <si>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</si>
  <si>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</si>
  <si>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</si>
  <si>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</si>
  <si>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</si>
  <si>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</si>
  <si>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</si>
  <si>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</si>
  <si>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</si>
  <si>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</si>
  <si>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</si>
  <si>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</si>
  <si>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</si>
  <si>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</si>
  <si>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</si>
  <si>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</si>
  <si>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</si>
  <si>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</si>
  <si>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</si>
  <si>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</si>
  <si>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</si>
  <si>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</si>
  <si>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</si>
  <si>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</si>
  <si>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</si>
  <si>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</si>
  <si>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</si>
  <si>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</si>
  <si>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</si>
  <si>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</si>
  <si>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</si>
  <si>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</si>
  <si>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</si>
  <si>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</si>
  <si>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</si>
  <si>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</si>
  <si>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</si>
  <si>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</si>
  <si>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</si>
  <si>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</si>
  <si>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</si>
  <si>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</si>
  <si>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</si>
  <si>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</si>
  <si>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</si>
  <si>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</si>
  <si>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</si>
  <si>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</si>
  <si>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</si>
  <si>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</si>
  <si>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</si>
  <si>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</si>
  <si>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</si>
  <si>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</si>
  <si>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</si>
  <si>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</si>
  <si>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</si>
  <si>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</si>
  <si>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</si>
  <si>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</si>
  <si>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</si>
  <si>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</si>
  <si>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</si>
  <si>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</si>
  <si>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</si>
  <si>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</si>
  <si>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</si>
  <si>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</si>
  <si>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</si>
  <si>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</si>
  <si>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</si>
  <si>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</si>
  <si>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</si>
  <si>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</si>
  <si>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</si>
  <si>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</si>
  <si>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</si>
  <si>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</si>
  <si>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</si>
  <si>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</si>
  <si>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</si>
  <si>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</si>
  <si>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</si>
  <si>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</si>
  <si>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</si>
  <si>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</si>
  <si>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</si>
  <si>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</si>
  <si>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</si>
  <si>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</si>
  <si>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</si>
  <si>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</si>
  <si>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</si>
  <si>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</si>
  <si>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</si>
  <si>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</si>
  <si>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</si>
  <si>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</si>
  <si>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</si>
  <si>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</si>
  <si>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</si>
  <si>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</si>
  <si>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</si>
  <si>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</si>
  <si>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</si>
  <si>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</si>
  <si>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</si>
  <si>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</si>
  <si>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</si>
  <si>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</si>
  <si>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</si>
  <si>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</si>
  <si>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</si>
  <si>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</si>
  <si>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</si>
  <si>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</si>
  <si>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</si>
  <si>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</si>
  <si>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</si>
  <si>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</si>
  <si>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</si>
  <si>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</si>
  <si>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</si>
  <si>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</si>
  <si>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</si>
  <si>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</si>
  <si>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</si>
  <si>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</si>
  <si>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</si>
  <si>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</si>
  <si>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</si>
  <si>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</si>
  <si>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</si>
  <si>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</si>
  <si>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</si>
  <si>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</si>
  <si>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</si>
  <si>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</si>
  <si>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</si>
  <si>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</si>
  <si>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</si>
  <si>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</si>
  <si>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</si>
  <si>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</si>
  <si>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</si>
  <si>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</si>
  <si>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</si>
  <si>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</si>
  <si>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</si>
  <si>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</si>
  <si>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</si>
  <si>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</si>
  <si>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</si>
  <si>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</si>
  <si>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</si>
  <si>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</si>
  <si>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</si>
  <si>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</si>
  <si>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</si>
  <si>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</si>
  <si>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</si>
  <si>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</si>
  <si>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</si>
  <si>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</si>
  <si>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</si>
  <si>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</si>
  <si>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</si>
  <si>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</si>
  <si>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</si>
  <si>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</si>
  <si>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</si>
  <si>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</si>
  <si>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</si>
  <si>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</si>
  <si>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</si>
  <si>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</si>
  <si>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</si>
  <si>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</si>
  <si>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</si>
  <si>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</si>
  <si>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</si>
  <si>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</si>
  <si>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</si>
  <si>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</si>
  <si>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</si>
  <si>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</si>
  <si>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</si>
  <si>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</si>
  <si>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</si>
  <si>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</si>
  <si>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</si>
  <si>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</si>
  <si>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</si>
  <si>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</si>
  <si>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</si>
  <si>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</si>
  <si>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</si>
  <si>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</si>
  <si>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</si>
  <si>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</si>
  <si>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</si>
  <si>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</si>
  <si>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</si>
  <si>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</si>
  <si>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</si>
  <si>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</si>
  <si>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</si>
  <si>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</si>
  <si>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</si>
  <si>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</si>
  <si>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</si>
  <si>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</si>
  <si>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</si>
  <si>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</si>
  <si>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</si>
  <si>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</si>
  <si>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</si>
  <si>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</si>
  <si>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</si>
  <si>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</si>
  <si>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</si>
  <si>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</si>
  <si>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</si>
  <si>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</si>
  <si>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</si>
  <si>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</si>
  <si>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</si>
  <si>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</si>
  <si>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</si>
  <si>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</si>
  <si>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</si>
  <si>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</si>
  <si>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</si>
  <si>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</si>
  <si>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</si>
  <si>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</si>
  <si>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</si>
  <si>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</si>
  <si>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</si>
  <si>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</si>
  <si>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</si>
  <si>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</si>
  <si>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</si>
  <si>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</si>
  <si>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</si>
  <si>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</si>
  <si>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</si>
  <si>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</si>
  <si>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</si>
  <si>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</si>
  <si>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</si>
  <si>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</si>
  <si>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</si>
  <si>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</si>
  <si>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</si>
  <si>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</si>
  <si>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</si>
  <si>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</si>
  <si>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</si>
  <si>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</si>
  <si>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</si>
  <si>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</si>
  <si>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</si>
  <si>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</si>
  <si>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</si>
  <si>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</si>
  <si>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</si>
  <si>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</si>
  <si>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</si>
  <si>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</si>
  <si>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</si>
  <si>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</si>
  <si>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</si>
  <si>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</si>
  <si>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</si>
  <si>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</si>
  <si>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</si>
  <si>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</si>
  <si>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</si>
  <si>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</si>
  <si>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</si>
  <si>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</si>
  <si>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</si>
  <si>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</si>
  <si>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</si>
  <si>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</si>
  <si>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</si>
  <si>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</si>
  <si>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</si>
  <si>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</si>
  <si>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</si>
  <si>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</si>
  <si>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</si>
  <si>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</si>
  <si>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</si>
  <si>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</si>
  <si>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</si>
  <si>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</si>
  <si>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</si>
  <si>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</si>
  <si>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</si>
  <si>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</si>
  <si>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</si>
  <si>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</si>
  <si>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</si>
  <si>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</si>
  <si>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</si>
  <si>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</si>
  <si>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</si>
  <si>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</si>
  <si>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</si>
  <si>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</si>
  <si>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</si>
  <si>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</si>
  <si>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</si>
  <si>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</si>
  <si>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</si>
  <si>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</si>
  <si>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</si>
  <si>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</si>
  <si>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</si>
  <si>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</si>
  <si>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</si>
  <si>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</si>
  <si>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</si>
  <si>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</si>
  <si>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</si>
  <si>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</si>
  <si>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</si>
  <si>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</si>
  <si>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</si>
  <si>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</si>
  <si>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</si>
  <si>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</si>
  <si>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</si>
  <si>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</si>
  <si>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</si>
  <si>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</si>
  <si>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</si>
  <si>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</si>
  <si>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</si>
  <si>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</si>
  <si>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</si>
  <si>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</si>
  <si>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</si>
  <si>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</si>
  <si>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</si>
  <si>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</si>
  <si>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</si>
  <si>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</si>
  <si>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</si>
  <si>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</si>
  <si>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</si>
  <si>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</si>
  <si>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</si>
  <si>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</si>
  <si>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</si>
  <si>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</si>
  <si>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</si>
  <si>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</si>
  <si>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</si>
  <si>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</si>
  <si>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</si>
  <si>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</si>
  <si>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</si>
  <si>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</si>
  <si>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</si>
  <si>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</si>
  <si>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</si>
  <si>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</si>
  <si>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</si>
  <si>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</si>
  <si>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</si>
  <si>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</si>
  <si>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</si>
  <si>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</si>
  <si>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</si>
  <si>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</si>
  <si>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</si>
  <si>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</si>
  <si>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</si>
  <si>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</si>
  <si>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</si>
  <si>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</si>
  <si>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</si>
  <si>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</si>
  <si>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</si>
  <si>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</si>
  <si>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</si>
  <si>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</si>
  <si>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</si>
  <si>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</si>
  <si>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</si>
  <si>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</si>
  <si>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</si>
  <si>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</si>
  <si>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</si>
  <si>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</si>
  <si>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</si>
  <si>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</si>
  <si>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</si>
  <si>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</si>
  <si>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</si>
  <si>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</si>
  <si>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</si>
  <si>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</si>
  <si>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</si>
  <si>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</si>
  <si>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</si>
  <si>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</si>
  <si>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</si>
  <si>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</si>
  <si>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</si>
  <si>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</si>
  <si>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</si>
  <si>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</si>
  <si>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</si>
  <si>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</si>
  <si>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</si>
  <si>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</si>
  <si>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</si>
  <si>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</si>
  <si>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</si>
  <si>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</si>
  <si>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</si>
  <si>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</si>
  <si>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</si>
  <si>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</si>
  <si>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</si>
  <si>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</si>
  <si>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</si>
  <si>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</si>
  <si>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</si>
  <si>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</si>
  <si>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</si>
  <si>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</si>
  <si>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</si>
  <si>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</si>
  <si>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</si>
  <si>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</si>
  <si>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</si>
  <si>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</si>
  <si>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</si>
  <si>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</si>
  <si>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</si>
  <si>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</si>
  <si>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</si>
  <si>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</si>
  <si>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</si>
  <si>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</si>
  <si>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</si>
  <si>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</si>
  <si>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</si>
  <si>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</si>
  <si>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</si>
  <si>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</si>
  <si>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</si>
  <si>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</si>
  <si>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</si>
  <si>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</si>
  <si>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</si>
  <si>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</si>
  <si>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</si>
  <si>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</si>
  <si>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</si>
  <si>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</si>
  <si>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</si>
  <si>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</si>
  <si>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</si>
  <si>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</si>
  <si>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</si>
  <si>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</si>
  <si>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</si>
  <si>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</si>
  <si>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</si>
  <si>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</si>
  <si>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</si>
  <si>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</si>
  <si>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</si>
  <si>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</si>
  <si>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</si>
  <si>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</si>
  <si>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</si>
  <si>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</si>
  <si>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</si>
  <si>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</si>
  <si>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</si>
  <si>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</si>
  <si>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</si>
  <si>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</si>
  <si>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</si>
  <si>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</si>
  <si>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</si>
  <si>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</si>
  <si>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</si>
  <si>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</si>
  <si>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</si>
  <si>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</si>
  <si>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</si>
  <si>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</si>
  <si>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</si>
  <si>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</si>
  <si>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</si>
  <si>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</si>
  <si>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</si>
  <si>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</si>
  <si>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</si>
  <si>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</si>
  <si>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</si>
  <si>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</si>
  <si>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</si>
  <si>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</si>
  <si>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</si>
  <si>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</si>
  <si>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</si>
  <si>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</si>
  <si>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</si>
  <si>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</si>
  <si>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</si>
  <si>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</si>
  <si>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</si>
  <si>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</si>
  <si>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</si>
  <si>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</si>
  <si>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</si>
  <si>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</si>
  <si>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</si>
  <si>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</si>
  <si>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</si>
  <si>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</si>
  <si>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</si>
  <si>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</si>
  <si>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</si>
  <si>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</si>
  <si>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</si>
  <si>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</si>
  <si>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</si>
  <si>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</si>
  <si>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</si>
  <si>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</si>
  <si>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</si>
  <si>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</si>
  <si>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</si>
  <si>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</si>
  <si>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</si>
  <si>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</si>
  <si>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</si>
  <si>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</si>
  <si>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</si>
  <si>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</si>
  <si>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</si>
  <si>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</si>
  <si>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</si>
  <si>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</si>
  <si>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</si>
  <si>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</si>
  <si>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</si>
  <si>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</si>
  <si>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</si>
  <si>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</si>
  <si>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</si>
  <si>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</si>
  <si>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</si>
  <si>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</si>
  <si>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</si>
  <si>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</si>
  <si>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</si>
  <si>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</si>
  <si>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</si>
  <si>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</si>
  <si>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</si>
  <si>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</si>
  <si>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</si>
  <si>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</si>
  <si>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</si>
  <si>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</si>
  <si>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</si>
  <si>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</si>
  <si>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</si>
  <si>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</si>
  <si>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</si>
  <si>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</si>
  <si>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</si>
  <si>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</si>
  <si>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</si>
  <si>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</si>
  <si>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</si>
  <si>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</si>
  <si>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</si>
  <si>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</si>
  <si>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</si>
  <si>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</si>
  <si>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</si>
  <si>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</si>
  <si>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</si>
  <si>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</si>
  <si>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</si>
  <si>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</si>
  <si>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</si>
  <si>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</si>
  <si>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</si>
  <si>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</si>
  <si>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</si>
  <si>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</si>
  <si>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</si>
  <si>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</si>
  <si>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</si>
  <si>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</si>
  <si>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</si>
  <si>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</si>
  <si>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</si>
  <si>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</si>
  <si>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</si>
  <si>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</si>
  <si>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</si>
  <si>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</si>
  <si>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</si>
  <si>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</si>
  <si>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</si>
  <si>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</si>
  <si>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</si>
  <si>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</si>
  <si>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</si>
  <si>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</si>
  <si>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</si>
  <si>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</si>
  <si>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</si>
  <si>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</si>
  <si>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</si>
  <si>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</si>
  <si>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</si>
  <si>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</si>
  <si>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</si>
  <si>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</si>
  <si>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</si>
  <si>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</si>
  <si>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</si>
  <si>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</si>
  <si>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</si>
  <si>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</si>
  <si>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</si>
  <si>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</si>
  <si>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</si>
  <si>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</si>
  <si>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</si>
  <si>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</si>
  <si>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</si>
  <si>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</si>
  <si>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</si>
  <si>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</si>
  <si>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</si>
  <si>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</si>
  <si>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</si>
  <si>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</si>
  <si>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</si>
  <si>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</si>
  <si>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</si>
  <si>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</si>
  <si>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</si>
  <si>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</si>
  <si>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</si>
  <si>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</si>
  <si>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</si>
  <si>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</si>
  <si>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</si>
  <si>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</si>
  <si>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</si>
  <si>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</si>
  <si>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</si>
  <si>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</si>
  <si>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</si>
  <si>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</si>
  <si>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</si>
  <si>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</si>
  <si>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</si>
  <si>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</si>
  <si>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</si>
  <si>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</si>
  <si>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</si>
  <si>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</si>
  <si>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</si>
  <si>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</si>
  <si>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</si>
  <si>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</si>
  <si>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</si>
  <si>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</si>
  <si>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</si>
  <si>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</si>
  <si>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</si>
  <si>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</si>
  <si>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</si>
  <si>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</si>
  <si>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</si>
  <si>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</si>
  <si>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</si>
  <si>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</si>
  <si>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</si>
  <si>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</si>
  <si>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</si>
  <si>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</si>
  <si>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</si>
  <si>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</si>
  <si>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</si>
  <si>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</si>
  <si>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</si>
  <si>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</si>
  <si>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</si>
  <si>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</si>
  <si>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</si>
  <si>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</si>
  <si>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</si>
  <si>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</si>
  <si>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</si>
  <si>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</si>
  <si>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</si>
  <si>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</si>
  <si>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</si>
  <si>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</si>
  <si>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</si>
  <si>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</si>
  <si>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</si>
  <si>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</si>
  <si>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</si>
  <si>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</si>
  <si>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</si>
  <si>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</si>
  <si>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</si>
  <si>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</si>
  <si>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</si>
  <si>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</si>
  <si>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</si>
  <si>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</si>
  <si>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</si>
  <si>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</si>
  <si>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</si>
  <si>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</si>
  <si>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</si>
  <si>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</si>
  <si>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</si>
  <si>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</si>
  <si>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</si>
  <si>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</si>
  <si>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</si>
  <si>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</si>
  <si>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</si>
  <si>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</si>
  <si>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</si>
  <si>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</si>
  <si>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</si>
  <si>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</si>
  <si>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</si>
  <si>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</si>
  <si>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</si>
  <si>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</si>
  <si>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</si>
  <si>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</si>
  <si>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</si>
  <si>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</si>
  <si>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</si>
  <si>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</si>
  <si>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</si>
  <si>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</si>
  <si>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</si>
  <si>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</si>
  <si>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</si>
  <si>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</si>
  <si>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</si>
  <si>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</si>
  <si>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</si>
  <si>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</si>
  <si>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</si>
  <si>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</si>
  <si>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</si>
  <si>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</si>
  <si>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</si>
  <si>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</si>
  <si>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</si>
  <si>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</si>
  <si>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</si>
  <si>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</si>
  <si>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</si>
  <si>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</si>
  <si>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</si>
  <si>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</si>
  <si>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</si>
  <si>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</si>
  <si>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</si>
  <si>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</si>
  <si>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</si>
  <si>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</si>
  <si>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</si>
  <si>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</si>
  <si>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</si>
  <si>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</si>
  <si>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</si>
  <si>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</si>
  <si>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</si>
  <si>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</si>
  <si>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</si>
  <si>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</si>
  <si>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</si>
  <si>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</si>
  <si>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</si>
  <si>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</si>
  <si>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</si>
  <si>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</si>
  <si>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</si>
  <si>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</si>
  <si>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</si>
  <si>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</si>
  <si>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</si>
  <si>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</si>
  <si>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</si>
  <si>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</si>
  <si>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</si>
  <si>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</si>
  <si>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</si>
  <si>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</si>
  <si>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</si>
  <si>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</si>
  <si>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</si>
  <si>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</si>
  <si>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</si>
  <si>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</si>
  <si>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</si>
  <si>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</si>
  <si>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</si>
  <si>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</si>
  <si>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</si>
  <si>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</si>
  <si>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</si>
  <si>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</si>
  <si>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</si>
  <si>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</si>
  <si>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</si>
  <si>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</si>
  <si>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</si>
  <si>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</si>
  <si>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</si>
  <si>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</si>
  <si>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</si>
  <si>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</si>
  <si>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</si>
  <si>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</si>
  <si>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</si>
  <si>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</si>
  <si>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</si>
  <si>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</si>
  <si>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</si>
  <si>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</si>
  <si>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</si>
  <si>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</si>
  <si>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</si>
  <si>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</si>
  <si>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</si>
  <si>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</si>
  <si>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</si>
  <si>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</si>
  <si>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</si>
  <si>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</si>
  <si>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</si>
  <si>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</si>
  <si>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</si>
  <si>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</si>
  <si>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</si>
  <si>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</si>
  <si>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</si>
  <si>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</si>
  <si>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</si>
  <si>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</si>
  <si>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</si>
  <si>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</si>
  <si>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</si>
  <si>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</si>
  <si>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</si>
  <si>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</si>
  <si>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</si>
  <si>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</si>
  <si>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</si>
  <si>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</si>
  <si>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</si>
  <si>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</si>
  <si>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</si>
  <si>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</si>
  <si>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</si>
  <si>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</si>
  <si>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</si>
  <si>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</si>
  <si>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</si>
  <si>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</si>
  <si>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</si>
  <si>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</si>
  <si>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</si>
  <si>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</si>
  <si>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</si>
  <si>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</si>
  <si>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</si>
  <si>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</si>
  <si>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</si>
  <si>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</si>
  <si>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</si>
  <si>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</si>
  <si>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</si>
  <si>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</si>
  <si>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</si>
  <si>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</si>
  <si>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</si>
  <si>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</si>
  <si>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</si>
  <si>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</si>
  <si>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</si>
  <si>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</si>
  <si>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</si>
  <si>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</si>
  <si>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</si>
  <si>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</si>
  <si>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</si>
  <si>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</si>
  <si>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</si>
  <si>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</si>
  <si>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</si>
  <si>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</si>
  <si>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</si>
  <si>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</si>
  <si>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</si>
  <si>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</si>
  <si>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</si>
  <si>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</si>
  <si>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</si>
  <si>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</si>
  <si>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</si>
  <si>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</si>
  <si>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</si>
  <si>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</si>
  <si>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</si>
  <si>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</si>
  <si>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</si>
  <si>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</si>
  <si>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</si>
  <si>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</si>
  <si>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</si>
  <si>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</si>
  <si>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</si>
  <si>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</si>
  <si>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</si>
  <si>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</si>
  <si>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</si>
  <si>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</si>
  <si>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</si>
  <si>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</si>
  <si>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</si>
  <si>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</si>
  <si>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</si>
  <si>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</si>
  <si>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</si>
  <si>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</si>
  <si>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</si>
  <si>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</si>
  <si>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</si>
  <si>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</si>
  <si>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</si>
  <si>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</si>
  <si>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</si>
  <si>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</si>
  <si>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</si>
  <si>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</si>
  <si>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</si>
  <si>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</si>
  <si>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</si>
  <si>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</si>
  <si>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</si>
  <si>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</si>
  <si>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</si>
  <si>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</si>
  <si>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</si>
  <si>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</si>
  <si>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</si>
  <si>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</si>
  <si>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</si>
  <si>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</si>
  <si>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</si>
  <si>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</si>
  <si>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</si>
  <si>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</si>
  <si>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</si>
  <si>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</si>
  <si>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</si>
  <si>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</si>
  <si>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</si>
  <si>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</si>
  <si>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</si>
  <si>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</si>
  <si>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</si>
  <si>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</si>
  <si>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</si>
  <si>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</si>
  <si>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</si>
  <si>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</si>
  <si>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</si>
  <si>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</si>
  <si>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</si>
  <si>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</si>
  <si>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</si>
  <si>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</si>
  <si>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</si>
  <si>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</si>
  <si>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</si>
  <si>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</si>
  <si>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</si>
  <si>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</si>
  <si>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</si>
  <si>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</si>
  <si>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</si>
  <si>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</si>
  <si>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</si>
  <si>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</si>
  <si>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</si>
  <si>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</si>
  <si>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</si>
  <si>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</si>
  <si>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</si>
  <si>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</si>
  <si>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</si>
  <si>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</si>
  <si>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</si>
  <si>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</si>
  <si>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</si>
  <si>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</si>
  <si>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</si>
  <si>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</si>
  <si>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</si>
  <si>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</si>
  <si>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</si>
  <si>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</si>
  <si>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</si>
  <si>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</si>
  <si>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</si>
  <si>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</si>
  <si>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</si>
  <si>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</si>
  <si>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</si>
  <si>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</si>
  <si>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</si>
  <si>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</si>
  <si>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</si>
  <si>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</si>
  <si>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</si>
  <si>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</si>
  <si>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</si>
  <si>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</si>
  <si>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</si>
  <si>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</si>
  <si>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</si>
  <si>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</si>
  <si>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</si>
  <si>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</si>
  <si>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</si>
  <si>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</si>
  <si>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</si>
  <si>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</si>
  <si>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</si>
  <si>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</si>
  <si>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</si>
  <si>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</si>
  <si>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</si>
  <si>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</si>
  <si>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</si>
  <si>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</si>
  <si>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</si>
  <si>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</si>
  <si>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</si>
  <si>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</si>
  <si>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</si>
  <si>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</si>
  <si>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</si>
  <si>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</si>
  <si>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</si>
  <si>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</si>
  <si>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</si>
  <si>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</si>
  <si>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</si>
  <si>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</si>
  <si>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</si>
  <si>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</si>
  <si>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</si>
  <si>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</si>
  <si>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</si>
  <si>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</si>
  <si>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</si>
  <si>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</si>
  <si>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</si>
  <si>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</si>
  <si>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</si>
  <si>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</si>
  <si>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</si>
  <si>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</si>
  <si>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</si>
  <si>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</si>
  <si>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</si>
  <si>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</si>
  <si>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</si>
  <si>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</si>
  <si>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</si>
  <si>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</si>
  <si>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</si>
  <si>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</si>
  <si>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</si>
  <si>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</si>
  <si>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</si>
  <si>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</si>
  <si>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</si>
  <si>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</si>
  <si>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</si>
  <si>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</si>
  <si>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</si>
  <si>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</si>
  <si>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</si>
  <si>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</si>
  <si>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</si>
  <si>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</si>
  <si>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</si>
  <si>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</si>
  <si>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</si>
  <si>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</si>
  <si>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</si>
  <si>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</si>
  <si>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</si>
  <si>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</si>
  <si>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</si>
  <si>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</si>
  <si>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</si>
  <si>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</si>
  <si>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</si>
  <si>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</si>
  <si>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</si>
  <si>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</si>
  <si>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</si>
  <si>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</si>
  <si>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</si>
  <si>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</si>
  <si>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</si>
  <si>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</si>
  <si>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</si>
  <si>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</si>
  <si>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</si>
  <si>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</si>
  <si>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</si>
  <si>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</si>
  <si>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</si>
  <si>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</si>
  <si>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</si>
  <si>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</si>
  <si>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</si>
  <si>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</si>
  <si>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</si>
  <si>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</si>
  <si>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</si>
  <si>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</si>
  <si>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</si>
  <si>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</si>
  <si>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</si>
  <si>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</si>
  <si>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</si>
  <si>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</si>
  <si>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</si>
  <si>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</si>
  <si>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</si>
  <si>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</si>
  <si>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</si>
  <si>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</si>
  <si>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</si>
  <si>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</si>
  <si>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</si>
  <si>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</si>
  <si>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</si>
  <si>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</si>
  <si>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</si>
  <si>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</si>
  <si>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</si>
  <si>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</si>
  <si>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</si>
  <si>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</si>
  <si>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</si>
  <si>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</si>
  <si>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</si>
  <si>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</si>
  <si>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</si>
  <si>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</si>
  <si>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</si>
  <si>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</si>
  <si>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</si>
  <si>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</si>
  <si>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</si>
  <si>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</si>
  <si>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</si>
  <si>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</si>
  <si>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</si>
  <si>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</si>
  <si>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</si>
  <si>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</si>
  <si>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</si>
  <si>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</si>
  <si>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</si>
  <si>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</si>
  <si>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</si>
  <si>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</si>
  <si>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</si>
  <si>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</si>
  <si>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</si>
  <si>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</si>
  <si>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</si>
  <si>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</si>
  <si>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</si>
  <si>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</si>
  <si>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</si>
  <si>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</si>
  <si>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</si>
  <si>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</si>
  <si>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</si>
  <si>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</si>
  <si>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</si>
  <si>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</si>
  <si>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</si>
  <si>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</si>
  <si>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</si>
  <si>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</si>
  <si>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</si>
  <si>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</si>
  <si>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</si>
  <si>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</si>
  <si>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</si>
  <si>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</si>
  <si>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</si>
  <si>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</si>
  <si>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</si>
  <si>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</si>
  <si>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</si>
  <si>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</si>
  <si>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</si>
  <si>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</si>
  <si>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</si>
  <si>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</si>
  <si>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</si>
  <si>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</si>
  <si>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</si>
  <si>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</si>
  <si>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</si>
  <si>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</si>
  <si>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</si>
  <si>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</si>
  <si>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</si>
  <si>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</si>
  <si>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</si>
  <si>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</si>
  <si>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</si>
  <si>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</si>
  <si>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</si>
  <si>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</si>
  <si>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</si>
  <si>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</si>
  <si>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</si>
  <si>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</si>
  <si>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</si>
  <si>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</si>
  <si>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</si>
  <si>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</si>
  <si>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</si>
  <si>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</si>
  <si>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</si>
  <si>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</si>
  <si>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</si>
  <si>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</si>
  <si>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</si>
  <si>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</si>
  <si>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</si>
  <si>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</si>
  <si>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</si>
  <si>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</si>
  <si>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</si>
  <si>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</si>
  <si>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</si>
  <si>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</si>
  <si>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</si>
  <si>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</si>
  <si>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</si>
  <si>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</si>
  <si>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</si>
  <si>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</si>
  <si>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</si>
  <si>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</si>
  <si>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</si>
  <si>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</si>
  <si>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</si>
  <si>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</si>
  <si>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</si>
  <si>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</si>
  <si>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</si>
  <si>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</si>
  <si>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</si>
  <si>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</si>
  <si>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</si>
  <si>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</si>
  <si>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</si>
  <si>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</si>
  <si>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</si>
  <si>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</si>
  <si>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</si>
  <si>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</si>
  <si>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</si>
  <si>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</si>
  <si>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</si>
  <si>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</si>
  <si>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</si>
  <si>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</si>
  <si>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</si>
  <si>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</si>
  <si>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</si>
  <si>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</si>
  <si>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</si>
  <si>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</si>
  <si>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</si>
  <si>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</si>
  <si>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</si>
  <si>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</si>
  <si>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</si>
  <si>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</si>
  <si>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</si>
  <si>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</si>
  <si>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</si>
  <si>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</si>
  <si>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</si>
  <si>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</si>
  <si>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</si>
  <si>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</si>
  <si>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</si>
  <si>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</si>
  <si>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</si>
  <si>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</si>
  <si>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</si>
  <si>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</si>
  <si>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</si>
  <si>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</si>
  <si>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</si>
  <si>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</si>
  <si>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</si>
  <si>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</si>
  <si>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</si>
  <si>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</si>
  <si>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</si>
  <si>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</si>
  <si>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</si>
  <si>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</si>
  <si>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</si>
  <si>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</si>
  <si>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</si>
  <si>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</si>
  <si>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</si>
  <si>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</si>
  <si>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</si>
  <si>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</si>
  <si>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</si>
  <si>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</si>
  <si>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</si>
  <si>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</si>
  <si>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</si>
  <si>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</si>
  <si>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</si>
  <si>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</si>
  <si>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</si>
  <si>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</si>
  <si>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</si>
  <si>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</si>
  <si>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</si>
  <si>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</si>
  <si>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</si>
  <si>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</si>
  <si>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</si>
  <si>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</si>
  <si>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</si>
  <si>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</si>
  <si>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</si>
  <si>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</si>
  <si>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</si>
  <si>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</si>
  <si>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</si>
  <si>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</si>
  <si>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</si>
  <si>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</si>
  <si>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</si>
  <si>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</si>
  <si>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</si>
  <si>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</si>
  <si>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</si>
  <si>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</si>
  <si>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</si>
  <si>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</si>
  <si>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</si>
  <si>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</si>
  <si>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</si>
  <si>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</si>
  <si>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</si>
  <si>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</si>
  <si>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</si>
  <si>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</si>
  <si>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</si>
  <si>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</si>
  <si>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</si>
  <si>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</si>
  <si>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</si>
  <si>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</si>
  <si>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</si>
  <si>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</si>
  <si>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</si>
  <si>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</si>
  <si>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</si>
  <si>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</si>
  <si>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</si>
  <si>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</si>
  <si>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</si>
  <si>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</si>
  <si>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</si>
  <si>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</si>
  <si>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</si>
  <si>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</si>
  <si>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</si>
  <si>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</si>
  <si>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</si>
  <si>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</si>
  <si>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</si>
  <si>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</si>
  <si>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</si>
  <si>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</si>
  <si>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</si>
  <si>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</si>
  <si>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</si>
  <si>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</si>
  <si>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</si>
  <si>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</si>
  <si>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</si>
  <si>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</si>
  <si>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</si>
  <si>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</si>
  <si>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</si>
  <si>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</si>
  <si>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</si>
  <si>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</si>
  <si>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</si>
  <si>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</si>
  <si>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</si>
  <si>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</si>
  <si>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</si>
  <si>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</si>
  <si>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</si>
  <si>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</si>
  <si>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</si>
  <si>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</si>
  <si>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</si>
  <si>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</si>
  <si>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</si>
  <si>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</si>
  <si>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</si>
  <si>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</si>
  <si>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</si>
  <si>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</si>
  <si>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</si>
  <si>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</si>
  <si>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</si>
  <si>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</si>
  <si>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</si>
  <si>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</si>
  <si>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</si>
  <si>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</si>
  <si>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</si>
  <si>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</si>
  <si>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</si>
  <si>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</si>
  <si>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</si>
  <si>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</si>
  <si>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</si>
  <si>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</si>
  <si>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</si>
  <si>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</si>
  <si>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</si>
  <si>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</si>
  <si>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</si>
  <si>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</si>
  <si>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</si>
  <si>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</si>
  <si>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</si>
  <si>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</si>
  <si>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</si>
  <si>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</si>
  <si>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</si>
  <si>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</si>
  <si>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</si>
  <si>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</si>
  <si>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</si>
  <si>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</si>
  <si>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</si>
  <si>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</si>
  <si>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</si>
  <si>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</si>
  <si>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</si>
  <si>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</si>
  <si>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</si>
  <si>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</si>
  <si>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</si>
  <si>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</si>
  <si>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</si>
  <si>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</si>
  <si>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</si>
  <si>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</si>
  <si>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</si>
  <si>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</si>
  <si>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</si>
  <si>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</si>
  <si>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</si>
  <si>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</si>
  <si>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</si>
  <si>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</si>
  <si>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</si>
  <si>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</si>
  <si>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</si>
  <si>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</si>
  <si>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</si>
  <si>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</si>
  <si>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</si>
  <si>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</si>
  <si>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</si>
  <si>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</si>
  <si>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</si>
  <si>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</si>
  <si>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</si>
  <si>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</si>
  <si>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</si>
  <si>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</si>
  <si>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</si>
  <si>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</si>
  <si>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</si>
  <si>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</si>
  <si>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</si>
  <si>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</si>
  <si>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</si>
  <si>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</si>
  <si>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</si>
  <si>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</si>
  <si>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</si>
  <si>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</si>
  <si>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</si>
  <si>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</si>
  <si>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</si>
  <si>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</si>
  <si>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</si>
  <si>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</si>
  <si>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</si>
  <si>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</si>
  <si>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</si>
  <si>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</si>
  <si>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</si>
  <si>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</si>
  <si>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</si>
  <si>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</si>
  <si>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</si>
  <si>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</si>
  <si>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</si>
  <si>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</si>
  <si>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</si>
  <si>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</si>
  <si>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</si>
  <si>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</si>
  <si>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</si>
  <si>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</si>
  <si>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</si>
  <si>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</si>
  <si>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</si>
  <si>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</si>
  <si>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</si>
  <si>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</si>
  <si>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</si>
  <si>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</si>
  <si>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</si>
  <si>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</si>
  <si>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</si>
  <si>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</si>
  <si>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</si>
  <si>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</si>
  <si>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</si>
  <si>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</si>
  <si>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</si>
  <si>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</si>
  <si>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</si>
  <si>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</si>
  <si>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</si>
  <si>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</si>
  <si>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</si>
  <si>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</si>
  <si>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</si>
  <si>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</si>
  <si>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</si>
  <si>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</si>
  <si>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</si>
  <si>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</si>
  <si>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</si>
  <si>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</si>
  <si>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</si>
  <si>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</si>
  <si>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</si>
  <si>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</si>
  <si>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</si>
  <si>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</si>
  <si>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</si>
  <si>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</si>
  <si>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</si>
  <si>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</si>
  <si>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</si>
  <si>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</si>
  <si>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</si>
  <si>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</si>
  <si>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</si>
  <si>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</si>
  <si>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</si>
  <si>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</si>
  <si>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</si>
  <si>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</si>
  <si>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</si>
  <si>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</si>
  <si>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</si>
  <si>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</si>
  <si>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</si>
  <si>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</si>
  <si>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</si>
  <si>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</si>
  <si>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</si>
  <si>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</si>
  <si>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</si>
  <si>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</si>
  <si>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</si>
  <si>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</si>
  <si>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</si>
  <si>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</si>
  <si>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</si>
  <si>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</si>
  <si>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</si>
  <si>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</si>
  <si>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</si>
  <si>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</si>
  <si>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</si>
  <si>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</si>
  <si>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</si>
  <si>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</si>
  <si>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</si>
  <si>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</si>
  <si>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</si>
  <si>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</si>
  <si>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</si>
  <si>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</si>
  <si>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</si>
  <si>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</si>
  <si>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</si>
  <si>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</si>
  <si>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</si>
  <si>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</si>
  <si>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</si>
  <si>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</si>
  <si>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</si>
  <si>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</si>
  <si>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</si>
  <si>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</si>
  <si>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</si>
  <si>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</si>
  <si>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</si>
  <si>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</si>
  <si>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</si>
  <si>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</si>
  <si>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</si>
  <si>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</si>
  <si>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</si>
  <si>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</si>
  <si>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</si>
  <si>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</si>
  <si>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</si>
  <si>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</si>
  <si>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</si>
  <si>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</si>
  <si>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</si>
  <si>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</si>
  <si>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</si>
  <si>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</si>
  <si>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</si>
  <si>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</si>
  <si>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</si>
  <si>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</si>
  <si>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</si>
  <si>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</si>
  <si>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</si>
  <si>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</si>
  <si>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</si>
  <si>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</si>
  <si>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</si>
  <si>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</si>
  <si>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</si>
  <si>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</si>
  <si>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</si>
  <si>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</si>
  <si>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</si>
  <si>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</si>
  <si>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</si>
  <si>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</si>
  <si>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</si>
  <si>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</si>
  <si>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</si>
  <si>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</si>
  <si>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</si>
  <si>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</si>
  <si>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</si>
  <si>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</si>
  <si>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</si>
  <si>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</si>
  <si>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</si>
  <si>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</si>
  <si>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</si>
  <si>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</si>
  <si>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</si>
  <si>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</si>
  <si>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</si>
  <si>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</si>
  <si>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</si>
  <si>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</si>
  <si>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</si>
  <si>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</si>
  <si>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</si>
  <si>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</si>
  <si>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</si>
  <si>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</si>
  <si>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</si>
  <si>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</si>
  <si>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</si>
  <si>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</si>
  <si>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</si>
  <si>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</si>
  <si>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</si>
  <si>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</si>
  <si>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</si>
  <si>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</si>
  <si>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</si>
  <si>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</si>
  <si>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</si>
  <si>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</si>
  <si>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</si>
  <si>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</si>
  <si>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</si>
  <si>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</si>
  <si>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</si>
  <si>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</si>
  <si>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</si>
  <si>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</si>
  <si>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</si>
  <si>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</si>
  <si>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</si>
  <si>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</si>
  <si>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</si>
  <si>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</si>
  <si>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</si>
  <si>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</si>
  <si>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</si>
  <si>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</si>
  <si>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</si>
  <si>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</si>
  <si>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</si>
  <si>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</si>
  <si>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</si>
  <si>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</si>
  <si>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</si>
  <si>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</si>
  <si>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</si>
  <si>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</si>
  <si>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</si>
  <si>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</si>
  <si>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</si>
  <si>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</si>
  <si>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</si>
  <si>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</si>
  <si>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</si>
  <si>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</si>
  <si>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</si>
  <si>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</si>
  <si>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</si>
  <si>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</si>
  <si>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</si>
  <si>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</si>
  <si>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</si>
  <si>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</si>
  <si>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</si>
  <si>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</si>
  <si>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</si>
  <si>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</si>
  <si>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</si>
  <si>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</si>
  <si>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</si>
  <si>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</si>
  <si>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</si>
  <si>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</si>
  <si>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</si>
  <si>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</si>
  <si>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</si>
  <si>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</si>
  <si>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</si>
  <si>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</si>
  <si>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</si>
  <si>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</si>
  <si>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</si>
  <si>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</si>
  <si>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</si>
  <si>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</si>
  <si>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</si>
  <si>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</si>
  <si>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</si>
  <si>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</si>
  <si>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</si>
  <si>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</si>
  <si>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</si>
  <si>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</si>
  <si>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</si>
  <si>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</si>
  <si>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</si>
  <si>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</si>
  <si>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</si>
  <si>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</si>
  <si>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</si>
  <si>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</si>
  <si>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</si>
  <si>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</si>
  <si>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</si>
  <si>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</si>
  <si>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</si>
  <si>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</si>
  <si>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</si>
  <si>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</si>
  <si>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</si>
  <si>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</si>
  <si>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</si>
  <si>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</si>
  <si>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</si>
  <si>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</si>
  <si>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</si>
  <si>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</si>
  <si>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</si>
  <si>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</si>
  <si>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</si>
  <si>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</si>
  <si>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</si>
  <si>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</si>
  <si>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</si>
  <si>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</si>
  <si>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</si>
  <si>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</si>
  <si>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</si>
  <si>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</si>
  <si>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</si>
  <si>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</si>
  <si>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</si>
  <si>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</si>
  <si>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</si>
  <si>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</si>
  <si>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</si>
  <si>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</si>
  <si>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</si>
  <si>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</si>
  <si>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</si>
  <si>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</si>
  <si>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</si>
  <si>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</si>
  <si>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</si>
  <si>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</si>
  <si>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</si>
  <si>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</si>
  <si>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</si>
  <si>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</si>
  <si>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</si>
  <si>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</si>
  <si>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</si>
  <si>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</si>
  <si>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</si>
  <si>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</si>
  <si>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</si>
  <si>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</si>
  <si>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</si>
  <si>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</si>
  <si>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</si>
  <si>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</si>
  <si>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</si>
  <si>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</si>
  <si>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</si>
  <si>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</si>
  <si>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</si>
  <si>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</si>
  <si>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</si>
  <si>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</si>
  <si>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</si>
  <si>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</si>
  <si>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</si>
  <si>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</si>
  <si>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</si>
  <si>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</si>
  <si>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</si>
  <si>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</si>
  <si>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</si>
  <si>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</si>
  <si>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</si>
  <si>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</si>
  <si>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</si>
  <si>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</si>
  <si>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</si>
  <si>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</si>
  <si>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</si>
  <si>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</si>
  <si>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</si>
  <si>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</si>
  <si>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</si>
  <si>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</si>
  <si>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</si>
  <si>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</si>
  <si>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</si>
  <si>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</si>
  <si>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</si>
  <si>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</si>
  <si>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</si>
  <si>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</si>
  <si>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</si>
  <si>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</si>
  <si>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</si>
  <si>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</si>
  <si>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</si>
  <si>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</si>
  <si>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</si>
  <si>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</si>
  <si>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</si>
  <si>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</si>
  <si>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</si>
  <si>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</si>
  <si>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</si>
  <si>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</si>
  <si>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</si>
  <si>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</si>
  <si>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</si>
  <si>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</si>
  <si>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</si>
  <si>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</si>
  <si>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</si>
  <si>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</si>
  <si>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</si>
  <si>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</si>
  <si>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</si>
  <si>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</si>
  <si>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</si>
  <si>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</si>
  <si>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</si>
  <si>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</si>
  <si>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</si>
  <si>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</si>
  <si>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</si>
  <si>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</si>
  <si>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</si>
  <si>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</si>
  <si>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</si>
  <si>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</si>
  <si>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</si>
  <si>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</si>
  <si>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</si>
  <si>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</si>
  <si>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</si>
  <si>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</si>
  <si>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</si>
  <si>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</si>
  <si>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</si>
  <si>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</si>
  <si>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</si>
  <si>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</si>
  <si>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</si>
  <si>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</si>
  <si>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</si>
  <si>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</si>
  <si>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</si>
  <si>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</si>
  <si>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</si>
  <si>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</si>
  <si>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</si>
  <si>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</si>
  <si>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</si>
  <si>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</si>
  <si>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</si>
  <si>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</si>
  <si>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</si>
  <si>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</si>
  <si>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</si>
  <si>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</si>
  <si>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</si>
  <si>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</si>
  <si>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</si>
  <si>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</si>
  <si>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</si>
  <si>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</si>
  <si>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</si>
  <si>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</si>
  <si>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</si>
  <si>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</si>
  <si>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</si>
  <si>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</si>
  <si>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</si>
  <si>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</si>
  <si>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</si>
  <si>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</si>
  <si>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</si>
  <si>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</si>
  <si>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</si>
  <si>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</si>
  <si>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</si>
  <si>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</si>
  <si>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</si>
  <si>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</si>
  <si>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</si>
  <si>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</si>
  <si>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</si>
  <si>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</si>
  <si>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</si>
  <si>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</si>
  <si>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</si>
  <si>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</si>
  <si>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</si>
  <si>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</si>
  <si>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</si>
  <si>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</si>
  <si>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</si>
  <si>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</si>
  <si>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</si>
  <si>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</si>
  <si>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</si>
  <si>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</si>
  <si>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</si>
  <si>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</si>
  <si>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</si>
  <si>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</si>
  <si>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</si>
  <si>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</si>
  <si>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</si>
  <si>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</si>
  <si>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</si>
  <si>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</si>
  <si>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</si>
  <si>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</si>
  <si>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</si>
  <si>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</si>
  <si>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</si>
  <si>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</si>
  <si>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</si>
  <si>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</si>
  <si>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</si>
  <si>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</si>
  <si>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</si>
  <si>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</si>
  <si>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</si>
  <si>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</si>
  <si>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</si>
  <si>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</si>
  <si>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</si>
  <si>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</si>
  <si>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</si>
  <si>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</si>
  <si>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</si>
  <si>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</si>
  <si>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</si>
  <si>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</si>
  <si>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</si>
  <si>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</si>
  <si>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</si>
  <si>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</si>
  <si>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</si>
  <si>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</si>
  <si>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</si>
  <si>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</si>
  <si>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</si>
  <si>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</si>
  <si>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</si>
  <si>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</si>
  <si>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</si>
  <si>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</si>
  <si>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</si>
  <si>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</si>
  <si>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</si>
  <si>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</si>
  <si>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</si>
  <si>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</si>
  <si>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</si>
  <si>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</si>
  <si>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</si>
  <si>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</si>
  <si>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</si>
  <si>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</si>
  <si>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</si>
  <si>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</si>
  <si>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</si>
  <si>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</si>
  <si>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</si>
  <si>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</si>
  <si>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</si>
  <si>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</si>
  <si>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</si>
  <si>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</si>
  <si>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</si>
  <si>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</si>
  <si>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</si>
  <si>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</si>
  <si>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</si>
  <si>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</si>
  <si>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</si>
  <si>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</si>
  <si>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</si>
  <si>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</si>
  <si>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</si>
  <si>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</si>
  <si>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</si>
  <si>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</si>
  <si>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</si>
  <si>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</si>
  <si>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</si>
  <si>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</si>
  <si>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</si>
  <si>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</si>
  <si>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</si>
  <si>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</si>
  <si>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</si>
  <si>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</si>
  <si>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</si>
  <si>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</si>
  <si>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</si>
  <si>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</si>
  <si>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</si>
  <si>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</si>
  <si>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</si>
  <si>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</si>
  <si>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</si>
  <si>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</si>
  <si>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</si>
  <si>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</si>
  <si>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</si>
  <si>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</si>
  <si>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</si>
  <si>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</si>
  <si>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</si>
  <si>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</si>
  <si>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</si>
  <si>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</si>
  <si>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</si>
  <si>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</si>
  <si>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</si>
  <si>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</si>
  <si>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</si>
  <si>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</si>
  <si>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</si>
  <si>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</si>
  <si>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</si>
  <si>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</si>
  <si>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</si>
  <si>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</si>
  <si>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</si>
  <si>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</si>
  <si>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</si>
  <si>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</si>
  <si>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</si>
  <si>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</si>
  <si>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</si>
  <si>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</si>
  <si>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</si>
  <si>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</si>
  <si>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</si>
  <si>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</si>
  <si>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</si>
  <si>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</si>
  <si>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</si>
  <si>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</si>
  <si>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</si>
  <si>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</si>
  <si>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</si>
  <si>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</si>
  <si>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</si>
  <si>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</si>
  <si>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</si>
  <si>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</si>
  <si>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</si>
  <si>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</si>
  <si>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</si>
  <si>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</si>
  <si>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</si>
  <si>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</si>
  <si>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</si>
  <si>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</si>
  <si>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</si>
  <si>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</si>
  <si>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</si>
  <si>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</si>
  <si>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</si>
  <si>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</si>
  <si>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</si>
  <si>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</si>
  <si>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</si>
  <si>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</si>
  <si>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</si>
  <si>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</si>
  <si>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</si>
  <si>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</si>
  <si>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</si>
  <si>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</si>
  <si>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</si>
  <si>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</si>
  <si>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</si>
  <si>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</si>
  <si>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</si>
  <si>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</si>
  <si>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</si>
  <si>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</si>
  <si>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</si>
  <si>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</si>
  <si>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</si>
  <si>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</si>
  <si>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</si>
  <si>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</si>
  <si>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</si>
  <si>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</si>
  <si>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</si>
  <si>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</si>
  <si>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</si>
  <si>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</si>
  <si>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</si>
  <si>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</si>
  <si>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</si>
  <si>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</si>
  <si>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</si>
  <si>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</si>
  <si>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</si>
  <si>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</si>
  <si>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</si>
  <si>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</si>
  <si>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</si>
  <si>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</si>
  <si>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</si>
  <si>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</si>
  <si>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</si>
  <si>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</si>
  <si>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</si>
  <si>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</si>
  <si>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</si>
  <si>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</si>
  <si>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</si>
  <si>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</si>
  <si>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</si>
  <si>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</si>
  <si>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</si>
  <si>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</si>
  <si>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</si>
  <si>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</si>
  <si>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</si>
  <si>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</si>
  <si>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</si>
  <si>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</si>
  <si>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</si>
  <si>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</si>
  <si>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</si>
  <si>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</si>
  <si>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</si>
  <si>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</si>
  <si>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</si>
  <si>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</si>
  <si>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</si>
  <si>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</si>
  <si>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</si>
  <si>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</si>
  <si>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</si>
  <si>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</si>
  <si>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</si>
  <si>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</si>
  <si>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</si>
  <si>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</si>
  <si>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</si>
  <si>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</si>
  <si>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</si>
  <si>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</si>
  <si>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</si>
  <si>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</si>
  <si>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</si>
  <si>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</si>
  <si>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</si>
  <si>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</si>
  <si>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</si>
  <si>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</si>
  <si>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</si>
  <si>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</si>
  <si>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</si>
  <si>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</si>
  <si>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</si>
  <si>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</si>
  <si>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</si>
  <si>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</si>
  <si>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</si>
  <si>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</si>
  <si>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</si>
  <si>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</si>
  <si>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</si>
  <si>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</si>
  <si>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</si>
  <si>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</si>
  <si>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</si>
  <si>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</si>
  <si>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</si>
  <si>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</si>
  <si>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</si>
  <si>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</si>
  <si>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</si>
  <si>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</si>
  <si>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</si>
  <si>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</si>
  <si>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</si>
  <si>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</si>
  <si>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</si>
  <si>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</si>
  <si>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</si>
  <si>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</si>
  <si>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</si>
  <si>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</si>
  <si>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</si>
  <si>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</si>
  <si>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</si>
  <si>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</si>
  <si>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</si>
  <si>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</si>
  <si>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</si>
  <si>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</si>
  <si>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</si>
  <si>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</si>
  <si>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</si>
  <si>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</si>
  <si>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</si>
  <si>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</si>
  <si>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</si>
  <si>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</si>
  <si>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</si>
  <si>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</si>
  <si>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</si>
  <si>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</si>
  <si>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</si>
  <si>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</si>
  <si>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</si>
  <si>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</si>
  <si>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</si>
  <si>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</si>
  <si>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</si>
  <si>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</si>
  <si>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</si>
  <si>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</si>
  <si>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</si>
  <si>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</si>
  <si>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</si>
  <si>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</si>
  <si>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</si>
  <si>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</si>
  <si>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</si>
  <si>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</si>
  <si>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</si>
  <si>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</si>
  <si>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</si>
  <si>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</si>
  <si>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</si>
  <si>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</si>
  <si>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</si>
  <si>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</si>
  <si>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</si>
  <si>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</si>
  <si>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</si>
  <si>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</si>
  <si>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</si>
  <si>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</si>
  <si>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</si>
  <si>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</si>
  <si>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</si>
  <si>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</si>
  <si>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</si>
  <si>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</si>
  <si>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</si>
  <si>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</si>
  <si>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</si>
  <si>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</si>
  <si>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</si>
  <si>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</si>
  <si>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</si>
  <si>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</si>
  <si>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</si>
  <si>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</si>
  <si>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</si>
  <si>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</si>
  <si>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</si>
  <si>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</si>
  <si>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</si>
  <si>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</si>
  <si>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</si>
  <si>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</si>
  <si>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</si>
  <si>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</si>
  <si>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</si>
  <si>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</si>
  <si>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</si>
  <si>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</si>
  <si>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</si>
  <si>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</si>
  <si>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</si>
  <si>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</si>
  <si>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</si>
  <si>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</si>
  <si>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</si>
  <si>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</si>
  <si>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</si>
  <si>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</si>
  <si>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</si>
  <si>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</si>
  <si>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</si>
  <si>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</si>
  <si>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</si>
  <si>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</si>
  <si>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</si>
  <si>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</si>
  <si>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</si>
  <si>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</si>
  <si>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</si>
  <si>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</si>
  <si>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</si>
  <si>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</si>
  <si>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</si>
  <si>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</si>
  <si>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</si>
  <si>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</si>
  <si>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</si>
  <si>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</si>
  <si>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</si>
  <si>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</si>
  <si>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</si>
  <si>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</si>
  <si>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</si>
  <si>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</si>
  <si>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</si>
  <si>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</si>
  <si>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</si>
  <si>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</si>
  <si>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</si>
  <si>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</si>
  <si>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</si>
  <si>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</si>
  <si>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</si>
  <si>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</si>
  <si>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</si>
  <si>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</si>
  <si>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</si>
  <si>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</si>
  <si>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</si>
  <si>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</si>
  <si>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</si>
  <si>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</si>
  <si>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</si>
  <si>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</si>
  <si>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</si>
  <si>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</si>
  <si>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</si>
  <si>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</si>
  <si>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</si>
  <si>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</si>
  <si>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</si>
  <si>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</si>
  <si>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</si>
  <si>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</si>
  <si>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</si>
  <si>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</si>
  <si>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</si>
  <si>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</si>
  <si>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</si>
  <si>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</si>
  <si>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</si>
  <si>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</si>
  <si>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</si>
  <si>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</si>
  <si>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</si>
  <si>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</si>
  <si>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</si>
  <si>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</si>
  <si>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</si>
  <si>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</si>
  <si>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</si>
  <si>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</si>
  <si>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</si>
  <si>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</si>
  <si>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</si>
  <si>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</si>
  <si>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</si>
  <si>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</si>
  <si>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</si>
  <si>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</si>
  <si>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</si>
  <si>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</si>
  <si>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</si>
  <si>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</si>
  <si>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</si>
  <si>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</si>
  <si>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</si>
  <si>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</si>
  <si>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</si>
  <si>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</si>
  <si>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</si>
  <si>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</si>
  <si>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</si>
  <si>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</si>
  <si>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</si>
  <si>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</si>
  <si>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</si>
  <si>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</si>
  <si>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</si>
  <si>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</si>
  <si>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</si>
  <si>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</si>
  <si>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</si>
  <si>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</si>
  <si>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</si>
  <si>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</si>
  <si>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</si>
  <si>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</si>
  <si>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</si>
  <si>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</si>
  <si>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</si>
  <si>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</si>
  <si>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</si>
  <si>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</si>
  <si>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</si>
  <si>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</si>
  <si>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</si>
  <si>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</si>
  <si>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</si>
  <si>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</si>
  <si>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</si>
  <si>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</si>
  <si>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</si>
  <si>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</si>
  <si>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</si>
  <si>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</si>
  <si>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</si>
  <si>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</si>
  <si>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</si>
  <si>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</si>
  <si>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</si>
  <si>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</si>
  <si>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</si>
  <si>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</si>
  <si>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</si>
  <si>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</si>
  <si>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</si>
  <si>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</si>
  <si>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</si>
  <si>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</si>
  <si>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</si>
  <si>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</si>
  <si>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</si>
  <si>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</si>
  <si>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</si>
  <si>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</si>
  <si>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</si>
  <si>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</si>
  <si>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</si>
  <si>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</si>
  <si>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</si>
  <si>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</si>
  <si>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</si>
  <si>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</si>
  <si>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</si>
  <si>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</si>
  <si>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</si>
  <si>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</si>
  <si>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</si>
  <si>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</si>
  <si>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</si>
  <si>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</si>
  <si>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</si>
  <si>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</si>
  <si>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</si>
  <si>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</si>
  <si>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</si>
  <si>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</si>
  <si>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</si>
  <si>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</si>
  <si>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</si>
  <si>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</si>
  <si>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</si>
  <si>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</si>
  <si>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</si>
  <si>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</si>
  <si>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</si>
  <si>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</si>
  <si>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</si>
  <si>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</si>
  <si>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</si>
  <si>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</si>
  <si>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</si>
  <si>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</si>
  <si>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</si>
  <si>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</si>
  <si>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</si>
  <si>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</si>
  <si>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</si>
  <si>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</si>
  <si>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</si>
  <si>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</si>
  <si>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</si>
  <si>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</si>
  <si>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</si>
  <si>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</si>
  <si>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</si>
  <si>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</si>
  <si>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</si>
  <si>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</si>
  <si>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</si>
  <si>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</si>
  <si>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</si>
  <si>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</si>
  <si>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</si>
  <si>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</si>
  <si>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</si>
  <si>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</si>
  <si>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</si>
  <si>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</si>
  <si>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</si>
  <si>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</si>
  <si>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</si>
  <si>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</si>
  <si>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</si>
  <si>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</si>
  <si>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</si>
  <si>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</si>
  <si>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</si>
  <si>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</si>
  <si>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</si>
  <si>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</si>
  <si>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</si>
  <si>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</si>
  <si>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</si>
  <si>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</si>
  <si>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</si>
  <si>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</si>
  <si>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</si>
  <si>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</si>
  <si>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</si>
  <si>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</si>
  <si>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</si>
  <si>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</si>
  <si>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</si>
  <si>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</si>
  <si>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</si>
  <si>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</si>
  <si>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</si>
  <si>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</si>
  <si>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</si>
  <si>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</si>
  <si>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</si>
  <si>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</si>
  <si>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</si>
  <si>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</si>
  <si>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</si>
  <si>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</si>
  <si>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</si>
  <si>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</si>
  <si>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</si>
  <si>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</si>
  <si>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</si>
  <si>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</si>
  <si>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</si>
  <si>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</si>
  <si>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</si>
  <si>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</si>
  <si>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</si>
  <si>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</si>
  <si>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</si>
  <si>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</si>
  <si>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</si>
  <si>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</si>
  <si>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</si>
  <si>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</si>
  <si>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</si>
  <si>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</si>
  <si>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</si>
  <si>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</si>
  <si>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</si>
  <si>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</si>
  <si>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</si>
  <si>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</si>
  <si>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</si>
  <si>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</si>
  <si>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</si>
  <si>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</si>
  <si>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</si>
  <si>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</si>
  <si>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</si>
  <si>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</si>
  <si>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</si>
  <si>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</si>
  <si>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</si>
  <si>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</si>
  <si>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</si>
  <si>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</si>
  <si>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</si>
  <si>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</si>
  <si>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</si>
  <si>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</si>
  <si>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</si>
  <si>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</si>
  <si>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</si>
  <si>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</si>
  <si>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</si>
  <si>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</si>
  <si>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</si>
  <si>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</si>
  <si>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</si>
  <si>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</si>
  <si>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</si>
  <si>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</si>
  <si>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</si>
  <si>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</si>
  <si>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</si>
  <si>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</si>
  <si>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</si>
  <si>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</si>
  <si>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</si>
  <si>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</si>
  <si>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</si>
  <si>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</si>
  <si>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</si>
  <si>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</si>
  <si>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</si>
  <si>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</si>
  <si>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</si>
  <si>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</si>
  <si>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</si>
  <si>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</si>
  <si>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</si>
  <si>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</si>
  <si>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</si>
  <si>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</si>
  <si>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</si>
  <si>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</si>
  <si>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</si>
  <si>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</si>
  <si>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</si>
  <si>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</si>
  <si>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</si>
  <si>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</si>
  <si>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</si>
  <si>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</si>
  <si>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</si>
  <si>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</si>
  <si>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</si>
  <si>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</si>
  <si>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</si>
  <si>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</si>
  <si>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</si>
  <si>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</si>
  <si>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</si>
  <si>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</si>
  <si>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</si>
  <si>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</si>
  <si>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</si>
  <si>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</si>
  <si>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</si>
  <si>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</si>
  <si>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</si>
  <si>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</si>
  <si>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</si>
  <si>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</si>
  <si>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</si>
  <si>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</si>
  <si>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</si>
  <si>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</si>
  <si>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</si>
  <si>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</si>
  <si>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</si>
  <si>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</si>
  <si>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</si>
  <si>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</si>
  <si>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</si>
  <si>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</si>
  <si>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</si>
  <si>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</si>
  <si>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</si>
  <si>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</si>
  <si>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</si>
  <si>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</si>
  <si>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</si>
  <si>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</si>
  <si>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</si>
  <si>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</si>
  <si>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</si>
  <si>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</si>
  <si>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</si>
  <si>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</si>
  <si>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</si>
  <si>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</si>
  <si>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</si>
  <si>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</si>
  <si>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</si>
  <si>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</si>
  <si>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</si>
  <si>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</si>
  <si>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</si>
  <si>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</si>
  <si>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</si>
  <si>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</si>
  <si>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</si>
  <si>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</si>
  <si>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</si>
  <si>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</si>
  <si>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</si>
  <si>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</si>
  <si>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</si>
  <si>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</si>
  <si>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</si>
  <si>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</si>
  <si>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</si>
  <si>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</si>
  <si>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</si>
  <si>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</si>
  <si>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</si>
  <si>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</si>
  <si>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</si>
  <si>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</si>
  <si>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</si>
  <si>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</si>
  <si>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</si>
  <si>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</si>
  <si>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</si>
  <si>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</si>
  <si>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</si>
  <si>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</si>
  <si>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</si>
  <si>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</si>
  <si>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</si>
  <si>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</si>
  <si>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</si>
  <si>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</si>
  <si>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</si>
  <si>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</si>
  <si>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</si>
  <si>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</si>
  <si>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</si>
  <si>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</si>
  <si>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</si>
  <si>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</si>
  <si>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</si>
  <si>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</si>
  <si>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</si>
  <si>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</si>
  <si>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</si>
  <si>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</si>
  <si>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</si>
  <si>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</si>
  <si>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</si>
  <si>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</si>
  <si>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</si>
  <si>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</si>
  <si>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</si>
  <si>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</si>
  <si>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</si>
  <si>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</si>
  <si>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</si>
  <si>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</si>
  <si>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</si>
  <si>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</si>
  <si>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</si>
  <si>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</si>
  <si>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</si>
  <si>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</si>
  <si>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</si>
  <si>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</si>
  <si>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</si>
  <si>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</si>
  <si>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</si>
  <si>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</si>
  <si>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</si>
  <si>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</si>
  <si>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</si>
  <si>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</si>
  <si>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</si>
  <si>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</si>
  <si>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</si>
  <si>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</si>
  <si>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</si>
  <si>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</si>
  <si>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</si>
  <si>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</si>
  <si>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</si>
  <si>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</si>
  <si>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</si>
  <si>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</si>
  <si>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</si>
  <si>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</si>
  <si>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</si>
  <si>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</si>
  <si>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</si>
  <si>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</si>
  <si>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</si>
  <si>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</si>
  <si>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</si>
  <si>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</si>
  <si>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</si>
  <si>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</si>
  <si>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</si>
  <si>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</si>
  <si>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</si>
  <si>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</si>
  <si>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</si>
  <si>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</si>
  <si>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</si>
  <si>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</si>
  <si>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</si>
  <si>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</si>
  <si>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</si>
  <si>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</si>
  <si>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</si>
  <si>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</si>
  <si>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</si>
  <si>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</si>
  <si>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</si>
  <si>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</si>
  <si>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</si>
  <si>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</si>
  <si>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</si>
  <si>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</si>
  <si>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</si>
  <si>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</si>
  <si>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</si>
  <si>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</si>
  <si>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</si>
  <si>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</si>
  <si>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</si>
  <si>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</si>
  <si>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</si>
  <si>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</si>
  <si>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</si>
  <si>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</si>
  <si>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</si>
  <si>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</si>
  <si>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</si>
  <si>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</si>
  <si>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</si>
  <si>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</si>
  <si>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</si>
  <si>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</si>
  <si>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</si>
  <si>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</si>
  <si>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</si>
  <si>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</si>
  <si>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</si>
  <si>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</si>
  <si>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</si>
  <si>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</si>
  <si>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</si>
  <si>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</si>
  <si>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</si>
  <si>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</si>
  <si>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</si>
  <si>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</si>
  <si>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</si>
  <si>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</si>
  <si>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</si>
  <si>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</si>
  <si>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</si>
  <si>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</si>
  <si>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</si>
  <si>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</si>
  <si>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</si>
  <si>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</si>
  <si>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</si>
  <si>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</si>
  <si>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</si>
  <si>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</si>
  <si>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</si>
  <si>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</si>
  <si>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</si>
  <si>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</si>
  <si>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</si>
  <si>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</si>
  <si>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</si>
  <si>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</si>
  <si>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</si>
  <si>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</si>
  <si>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</si>
  <si>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</si>
  <si>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</si>
  <si>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</si>
  <si>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</si>
  <si>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</si>
  <si>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</si>
  <si>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</si>
  <si>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</si>
  <si>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</si>
  <si>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</si>
  <si>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</si>
  <si>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</si>
  <si>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</si>
  <si>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</si>
  <si>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</si>
  <si>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</si>
  <si>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</si>
  <si>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</si>
  <si>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</si>
  <si>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</si>
  <si>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</si>
  <si>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</si>
  <si>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</si>
  <si>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</si>
  <si>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</si>
  <si>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</si>
  <si>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</si>
  <si>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</si>
  <si>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</si>
  <si>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</si>
  <si>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</si>
  <si>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</si>
  <si>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</si>
  <si>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</si>
  <si>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</si>
  <si>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</si>
  <si>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</si>
  <si>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</si>
  <si>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</si>
  <si>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</si>
  <si>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</si>
  <si>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</si>
  <si>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</si>
  <si>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</si>
  <si>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</si>
  <si>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</si>
  <si>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</si>
  <si>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</si>
  <si>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</si>
  <si>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</si>
  <si>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</si>
  <si>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</si>
  <si>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</si>
  <si>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</si>
  <si>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</si>
  <si>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</si>
  <si>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</si>
  <si>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</si>
  <si>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</si>
  <si>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</si>
  <si>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</si>
  <si>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</si>
  <si>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</si>
  <si>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</si>
  <si>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</si>
  <si>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</si>
  <si>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</si>
  <si>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</si>
  <si>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</si>
  <si>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</si>
  <si>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</si>
  <si>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</si>
  <si>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</si>
  <si>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</si>
  <si>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</si>
  <si>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</si>
  <si>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</si>
  <si>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</si>
  <si>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</si>
  <si>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</si>
  <si>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</si>
  <si>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</si>
  <si>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</si>
  <si>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</si>
  <si>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</si>
  <si>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</si>
  <si>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</si>
  <si>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</si>
  <si>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</si>
  <si>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</si>
  <si>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</si>
  <si>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</si>
  <si>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</si>
  <si>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</si>
  <si>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</si>
  <si>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</si>
  <si>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</si>
  <si>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</si>
  <si>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</si>
  <si>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</si>
  <si>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</si>
  <si>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</si>
  <si>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</si>
  <si>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</si>
  <si>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</si>
  <si>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</si>
  <si>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</si>
  <si>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</si>
  <si>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</si>
  <si>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</si>
  <si>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</si>
  <si>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</si>
  <si>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</si>
  <si>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</si>
  <si>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</si>
  <si>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</si>
  <si>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</si>
  <si>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</si>
  <si>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</si>
  <si>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</si>
  <si>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</si>
  <si>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</si>
  <si>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</si>
  <si>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</si>
  <si>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</si>
  <si>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</si>
  <si>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</si>
  <si>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</si>
  <si>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</si>
  <si>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</si>
  <si>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</si>
  <si>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</si>
  <si>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</si>
  <si>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</si>
  <si>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</si>
  <si>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</si>
  <si>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</si>
  <si>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</si>
  <si>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</si>
  <si>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</si>
  <si>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</si>
  <si>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</si>
  <si>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</si>
  <si>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</si>
  <si>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</si>
  <si>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</si>
  <si>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</si>
  <si>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</si>
  <si>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</si>
  <si>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</si>
  <si>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</si>
  <si>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</si>
  <si>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</si>
  <si>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</si>
  <si>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</si>
  <si>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</si>
  <si>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</si>
  <si>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</si>
  <si>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</si>
  <si>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</si>
  <si>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</si>
  <si>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</si>
  <si>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</si>
  <si>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</si>
  <si>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</si>
  <si>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</si>
  <si>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</si>
  <si>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</si>
  <si>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</si>
  <si>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</si>
  <si>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</si>
  <si>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</si>
  <si>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</si>
  <si>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</si>
  <si>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</si>
  <si>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</si>
  <si>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</si>
  <si>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</si>
  <si>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</si>
  <si>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</si>
  <si>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</si>
  <si>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</si>
  <si>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</si>
  <si>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</si>
  <si>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</si>
  <si>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</si>
  <si>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</si>
  <si>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</si>
  <si>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</si>
  <si>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</si>
  <si>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</si>
  <si>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</si>
  <si>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</si>
  <si>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</si>
  <si>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</si>
  <si>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</si>
  <si>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</si>
  <si>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</si>
  <si>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</si>
  <si>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</si>
  <si>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</si>
  <si>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</si>
  <si>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</si>
  <si>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</si>
  <si>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</si>
  <si>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</si>
  <si>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</si>
  <si>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</si>
  <si>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</si>
  <si>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</si>
  <si>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</si>
  <si>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</si>
  <si>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</si>
  <si>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</si>
  <si>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</si>
  <si>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</si>
  <si>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</si>
  <si>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</si>
  <si>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</si>
  <si>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</si>
  <si>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</si>
  <si>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</si>
  <si>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</si>
  <si>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</si>
  <si>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</si>
  <si>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</si>
  <si>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</si>
  <si>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</si>
  <si>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</si>
  <si>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</si>
  <si>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</si>
  <si>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</si>
  <si>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</si>
  <si>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</si>
  <si>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</si>
  <si>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</si>
  <si>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</si>
  <si>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</si>
  <si>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</si>
  <si>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</si>
  <si>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</si>
  <si>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</si>
  <si>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</si>
  <si>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</si>
  <si>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</si>
  <si>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</si>
  <si>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</si>
  <si>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</si>
  <si>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</si>
  <si>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</si>
  <si>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</si>
  <si>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</si>
  <si>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</si>
  <si>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</si>
  <si>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</si>
  <si>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</si>
  <si>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</si>
  <si>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</si>
  <si>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</si>
  <si>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</si>
  <si>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</si>
  <si>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</si>
  <si>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</si>
  <si>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</si>
  <si>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</si>
  <si>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</si>
  <si>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</si>
  <si>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</si>
  <si>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</si>
  <si>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</si>
  <si>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</si>
  <si>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</si>
  <si>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</si>
  <si>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</si>
  <si>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</si>
  <si>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</si>
  <si>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</si>
  <si>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</si>
  <si>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</si>
  <si>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</si>
  <si>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</si>
  <si>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</si>
  <si>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</si>
  <si>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</si>
  <si>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</si>
  <si>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</si>
  <si>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</si>
  <si>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</si>
  <si>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</si>
  <si>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</si>
  <si>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</si>
  <si>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</si>
  <si>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</si>
  <si>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</si>
  <si>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</si>
  <si>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</si>
  <si>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</si>
  <si>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</si>
  <si>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</si>
  <si>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</si>
  <si>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</si>
  <si>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</si>
  <si>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</si>
  <si>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</si>
  <si>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</si>
  <si>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</si>
  <si>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</si>
  <si>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</si>
  <si>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</si>
  <si>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</si>
  <si>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</si>
  <si>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</si>
  <si>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</si>
  <si>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</si>
  <si>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</si>
  <si>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</si>
  <si>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</si>
  <si>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</si>
  <si>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</si>
  <si>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</si>
  <si>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</si>
  <si>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</si>
  <si>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</si>
  <si>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</si>
  <si>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</si>
  <si>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</si>
  <si>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</si>
  <si>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</si>
  <si>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</si>
  <si>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</si>
  <si>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</si>
  <si>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</si>
  <si>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</si>
  <si>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</si>
  <si>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</si>
  <si>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</si>
  <si>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</si>
  <si>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</si>
  <si>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</si>
  <si>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</si>
  <si>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</si>
  <si>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</si>
  <si>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</si>
  <si>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</si>
  <si>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</si>
  <si>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</si>
  <si>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</si>
  <si>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</si>
  <si>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</si>
  <si>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</si>
  <si>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</si>
  <si>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</si>
  <si>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</si>
  <si>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</si>
  <si>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</si>
  <si>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</si>
  <si>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</si>
  <si>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</si>
  <si>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</si>
  <si>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</si>
  <si>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</si>
  <si>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</si>
  <si>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</si>
  <si>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</si>
  <si>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</si>
  <si>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</si>
  <si>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</si>
  <si>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</si>
  <si>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</si>
  <si>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</si>
  <si>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</si>
  <si>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</si>
  <si>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</si>
  <si>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</si>
  <si>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</si>
  <si>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</si>
  <si>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</si>
  <si>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</si>
  <si>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</si>
  <si>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</si>
  <si>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</si>
  <si>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</si>
  <si>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</si>
  <si>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</si>
  <si>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</si>
  <si>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</si>
  <si>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</si>
  <si>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</si>
  <si>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</si>
  <si>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</si>
  <si>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</si>
  <si>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</si>
  <si>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</si>
  <si>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</si>
  <si>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</si>
  <si>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</si>
  <si>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</si>
  <si>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</si>
  <si>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</si>
  <si>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</si>
  <si>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</si>
  <si>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</si>
  <si>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</si>
  <si>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</si>
  <si>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</si>
  <si>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</si>
  <si>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</si>
  <si>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</si>
  <si>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</si>
  <si>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</si>
  <si>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</si>
  <si>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</si>
  <si>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</si>
  <si>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</si>
  <si>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</si>
  <si>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</si>
  <si>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</si>
  <si>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</si>
  <si>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</si>
  <si>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</si>
  <si>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</si>
  <si>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</si>
  <si>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</si>
  <si>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</si>
  <si>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</si>
  <si>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</si>
  <si>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</si>
  <si>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</si>
  <si>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</si>
  <si>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</si>
  <si>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</si>
  <si>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</si>
  <si>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</si>
  <si>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</si>
  <si>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</si>
  <si>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</si>
  <si>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</si>
  <si>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</si>
  <si>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</si>
  <si>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</si>
  <si>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</si>
  <si>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</si>
  <si>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</si>
  <si>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</si>
  <si>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</si>
  <si>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</si>
  <si>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</si>
  <si>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</si>
  <si>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</si>
  <si>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</si>
  <si>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</si>
  <si>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</si>
  <si>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</si>
  <si>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</si>
  <si>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</si>
  <si>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</si>
  <si>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</si>
  <si>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</si>
  <si>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</si>
  <si>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</si>
  <si>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</si>
  <si>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</si>
  <si>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</si>
  <si>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</si>
  <si>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</si>
  <si>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</si>
  <si>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</si>
  <si>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</si>
  <si>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</si>
  <si>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</si>
  <si>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</si>
  <si>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</si>
  <si>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</si>
  <si>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</si>
  <si>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</si>
  <si>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</si>
  <si>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</si>
  <si>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</si>
  <si>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</si>
  <si>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</si>
  <si>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</si>
  <si>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</si>
  <si>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</si>
  <si>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</si>
  <si>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</si>
  <si>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</si>
  <si>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</si>
  <si>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</si>
  <si>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</si>
  <si>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</si>
  <si>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</si>
  <si>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</si>
  <si>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</si>
  <si>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</si>
  <si>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</si>
  <si>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</si>
  <si>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</si>
  <si>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</si>
  <si>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</si>
  <si>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</si>
  <si>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</si>
  <si>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</si>
  <si>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</si>
  <si>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</si>
  <si>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</si>
  <si>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</si>
  <si>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</si>
  <si>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</si>
  <si>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</si>
  <si>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</si>
  <si>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</si>
  <si>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</si>
  <si>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</si>
  <si>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</si>
  <si>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</si>
  <si>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</si>
  <si>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</si>
  <si>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</si>
  <si>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</si>
  <si>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</si>
  <si>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</si>
  <si>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</si>
  <si>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</si>
  <si>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</si>
  <si>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</si>
  <si>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</si>
  <si>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</si>
  <si>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</si>
  <si>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</si>
  <si>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</si>
  <si>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</si>
  <si>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</si>
  <si>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</si>
  <si>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</si>
  <si>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</si>
  <si>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</si>
  <si>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</si>
  <si>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</si>
  <si>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</si>
  <si>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</si>
  <si>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</si>
  <si>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</si>
  <si>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</si>
  <si>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</si>
  <si>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</si>
  <si>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</si>
  <si>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</si>
  <si>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</si>
  <si>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</si>
  <si>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</si>
  <si>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</si>
  <si>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</si>
  <si>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</si>
  <si>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</si>
  <si>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</si>
  <si>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</si>
  <si>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</si>
  <si>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</si>
  <si>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</si>
  <si>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</si>
  <si>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</si>
  <si>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</si>
  <si>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</si>
  <si>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</si>
  <si>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</si>
  <si>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</si>
  <si>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</si>
  <si>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</si>
  <si>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</si>
  <si>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</si>
  <si>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</si>
  <si>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</si>
  <si>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</si>
  <si>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</si>
  <si>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</si>
  <si>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</si>
  <si>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</si>
  <si>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</si>
  <si>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</si>
  <si>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</si>
  <si>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</si>
  <si>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</si>
  <si>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</si>
  <si>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</si>
  <si>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</si>
  <si>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</si>
  <si>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</si>
  <si>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</si>
  <si>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</si>
  <si>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</si>
  <si>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</si>
  <si>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</si>
  <si>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</si>
  <si>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</si>
  <si>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</si>
  <si>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</si>
  <si>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</si>
  <si>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</si>
  <si>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</si>
  <si>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</si>
  <si>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</si>
  <si>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</si>
  <si>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</si>
  <si>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</si>
  <si>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</si>
  <si>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</si>
  <si>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</si>
  <si>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</si>
  <si>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</si>
  <si>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</si>
  <si>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</si>
  <si>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</si>
  <si>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</si>
  <si>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</si>
  <si>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</si>
  <si>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</si>
  <si>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</si>
  <si>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</si>
  <si>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</si>
  <si>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</si>
  <si>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</si>
  <si>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</si>
  <si>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</si>
  <si>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</si>
  <si>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</si>
  <si>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</si>
  <si>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</si>
  <si>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</si>
  <si>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</si>
  <si>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</si>
  <si>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</si>
  <si>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</si>
  <si>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</si>
  <si>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</si>
  <si>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</si>
  <si>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</si>
  <si>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</si>
  <si>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</si>
  <si>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</si>
  <si>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</si>
  <si>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</si>
  <si>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</si>
  <si>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</si>
  <si>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</si>
  <si>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</si>
  <si>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</si>
  <si>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</si>
  <si>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</si>
  <si>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</si>
  <si>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</si>
  <si>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</si>
  <si>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</si>
  <si>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</si>
  <si>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</si>
  <si>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</si>
  <si>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</si>
  <si>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</si>
  <si>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</si>
  <si>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</si>
  <si>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</si>
  <si>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</si>
  <si>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</si>
  <si>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</si>
  <si>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</si>
  <si>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</si>
  <si>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</si>
  <si>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</si>
  <si>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</si>
  <si>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</si>
  <si>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</si>
  <si>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</si>
  <si>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</si>
  <si>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</si>
  <si>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</si>
  <si>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</si>
  <si>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</si>
  <si>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</si>
  <si>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</si>
  <si>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</si>
  <si>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</si>
  <si>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</si>
  <si>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</si>
  <si>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</si>
  <si>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</si>
  <si>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</si>
  <si>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</si>
  <si>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</si>
  <si>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</si>
  <si>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</si>
  <si>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</si>
  <si>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</si>
  <si>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</si>
  <si>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</si>
  <si>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</si>
  <si>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</si>
  <si>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</si>
  <si>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</si>
  <si>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</si>
  <si>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</si>
  <si>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</si>
  <si>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</si>
  <si>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</si>
  <si>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</si>
  <si>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</si>
  <si>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</si>
  <si>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</si>
  <si>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</si>
  <si>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</si>
  <si>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</si>
  <si>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</si>
  <si>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</si>
  <si>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</si>
  <si>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</si>
  <si>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</si>
  <si>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</si>
  <si>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</si>
  <si>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</si>
  <si>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</si>
  <si>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</si>
  <si>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</si>
  <si>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</si>
  <si>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</si>
  <si>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</si>
  <si>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</si>
  <si>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</si>
  <si>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</si>
  <si>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</si>
  <si>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</si>
  <si>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</si>
  <si>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</si>
  <si>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</si>
  <si>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</si>
  <si>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</si>
  <si>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</si>
  <si>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</si>
  <si>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</si>
  <si>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</si>
  <si>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</si>
  <si>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</si>
  <si>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</si>
  <si>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</si>
  <si>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</si>
  <si>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</si>
  <si>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</si>
  <si>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</si>
  <si>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</si>
  <si>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</si>
  <si>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</si>
  <si>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</si>
  <si>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</si>
  <si>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</si>
  <si>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</si>
  <si>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</si>
  <si>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</si>
  <si>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</si>
  <si>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</si>
  <si>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</si>
  <si>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</si>
  <si>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</si>
  <si>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</si>
  <si>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</si>
  <si>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</si>
  <si>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</si>
  <si>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</si>
  <si>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</si>
  <si>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</si>
  <si>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</si>
  <si>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</si>
  <si>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</si>
  <si>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</si>
  <si>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</si>
  <si>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</si>
  <si>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</si>
  <si>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</si>
  <si>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</si>
  <si>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</si>
  <si>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</si>
  <si>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</si>
  <si>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</si>
  <si>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</si>
  <si>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</si>
  <si>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</si>
  <si>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</si>
  <si>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</si>
  <si>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</si>
  <si>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</si>
  <si>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</si>
  <si>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</si>
  <si>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</si>
  <si>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</si>
  <si>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</si>
  <si>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</si>
  <si>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</si>
  <si>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</si>
  <si>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</si>
  <si>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</si>
  <si>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</si>
  <si>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</si>
  <si>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</si>
  <si>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</si>
  <si>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</si>
  <si>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</si>
  <si>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</si>
  <si>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</si>
  <si>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</si>
  <si>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</si>
  <si>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</si>
  <si>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</si>
  <si>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</si>
  <si>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</si>
  <si>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</si>
  <si>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</si>
  <si>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</si>
  <si>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</si>
  <si>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</si>
  <si>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</si>
  <si>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</si>
  <si>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</si>
  <si>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</si>
  <si>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</si>
  <si>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</si>
  <si>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</si>
  <si>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</si>
  <si>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</si>
  <si>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</si>
  <si>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</si>
  <si>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</si>
  <si>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</si>
  <si>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</si>
  <si>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</si>
  <si>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</si>
  <si>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</si>
  <si>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</si>
  <si>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</si>
  <si>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</si>
  <si>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</si>
  <si>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</si>
  <si>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</si>
  <si>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</si>
  <si>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</si>
  <si>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</si>
  <si>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</si>
  <si>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</si>
  <si>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</si>
  <si>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</si>
  <si>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</si>
  <si>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</si>
  <si>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</si>
  <si>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</si>
  <si>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</si>
  <si>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</si>
  <si>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</si>
  <si>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</si>
  <si>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</si>
  <si>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</si>
  <si>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</si>
  <si>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</si>
  <si>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</si>
  <si>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</si>
  <si>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</si>
  <si>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</si>
  <si>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</si>
  <si>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</si>
  <si>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</si>
  <si>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</si>
  <si>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</si>
  <si>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</si>
  <si>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</si>
  <si>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</si>
  <si>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</si>
  <si>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</si>
  <si>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</si>
  <si>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</si>
  <si>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</si>
  <si>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</si>
  <si>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</si>
  <si>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</si>
  <si>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</si>
  <si>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</si>
  <si>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</si>
  <si>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</si>
  <si>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</si>
  <si>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</si>
  <si>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</si>
  <si>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</si>
  <si>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</si>
  <si>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</si>
  <si>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</si>
  <si>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</si>
  <si>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</si>
  <si>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</si>
  <si>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</si>
  <si>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</si>
  <si>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</si>
  <si>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</si>
  <si>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</si>
  <si>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</si>
  <si>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</si>
  <si>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</si>
  <si>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</si>
  <si>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</si>
  <si>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</si>
  <si>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</si>
  <si>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</si>
  <si>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</si>
  <si>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</si>
  <si>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</si>
  <si>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</si>
  <si>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</si>
  <si>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</si>
  <si>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</si>
  <si>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</si>
  <si>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</si>
  <si>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</si>
  <si>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</si>
  <si>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</si>
  <si>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</si>
  <si>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</si>
  <si>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</si>
  <si>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</si>
  <si>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</si>
  <si>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</si>
  <si>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</si>
  <si>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</si>
  <si>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</si>
  <si>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</si>
  <si>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</si>
  <si>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</si>
  <si>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</si>
  <si>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</si>
  <si>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</si>
  <si>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</si>
  <si>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</si>
  <si>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</si>
  <si>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</si>
  <si>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</si>
  <si>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</si>
  <si>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</si>
  <si>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</si>
  <si>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</si>
  <si>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</si>
  <si>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</si>
  <si>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</si>
  <si>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</si>
  <si>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</si>
  <si>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</si>
  <si>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</si>
  <si>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</si>
  <si>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</si>
  <si>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</si>
  <si>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</si>
  <si>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</si>
  <si>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</si>
  <si>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</si>
  <si>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</si>
  <si>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</si>
  <si>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</si>
  <si>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</si>
  <si>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</si>
  <si>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</si>
  <si>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</si>
  <si>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</si>
  <si>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</si>
  <si>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</si>
  <si>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</si>
  <si>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</si>
  <si>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</si>
  <si>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</si>
  <si>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</si>
  <si>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</si>
  <si>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</si>
  <si>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</si>
  <si>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</si>
  <si>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</si>
  <si>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</si>
  <si>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</si>
  <si>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</si>
  <si>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</si>
  <si>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</si>
  <si>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</si>
  <si>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</si>
  <si>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</si>
  <si>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</si>
  <si>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</si>
  <si>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</si>
  <si>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</si>
  <si>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</si>
  <si>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</si>
  <si>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</si>
  <si>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</si>
  <si>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</si>
  <si>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</si>
  <si>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</si>
  <si>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</si>
  <si>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</si>
  <si>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</si>
  <si>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</si>
  <si>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</si>
  <si>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</si>
  <si>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</si>
  <si>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</si>
  <si>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</si>
  <si>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</si>
  <si>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</si>
  <si>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</si>
  <si>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</si>
  <si>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</si>
  <si>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</si>
  <si>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</si>
  <si>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</si>
  <si>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</si>
  <si>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</si>
  <si>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</si>
  <si>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</si>
  <si>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</si>
  <si>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</si>
  <si>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</si>
  <si>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</si>
  <si>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</si>
  <si>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</si>
  <si>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</si>
  <si>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</si>
  <si>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</si>
  <si>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</si>
  <si>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</si>
  <si>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</si>
  <si>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</si>
  <si>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</si>
  <si>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</si>
  <si>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</si>
  <si>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</si>
  <si>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</si>
  <si>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</si>
  <si>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</si>
  <si>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</si>
  <si>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</si>
  <si>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</si>
  <si>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</si>
  <si>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</si>
  <si>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</si>
  <si>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</si>
  <si>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</si>
  <si>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</si>
  <si>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</si>
  <si>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</si>
  <si>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</si>
  <si>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</si>
  <si>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</si>
  <si>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</si>
  <si>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</si>
  <si>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</si>
  <si>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</si>
  <si>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</si>
  <si>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</si>
  <si>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</si>
  <si>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</si>
  <si>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</si>
  <si>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</si>
  <si>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</si>
  <si>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</si>
  <si>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</si>
  <si>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</si>
  <si>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</si>
  <si>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</si>
  <si>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</si>
  <si>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</si>
  <si>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</si>
  <si>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</si>
  <si>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</si>
  <si>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</si>
  <si>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</si>
  <si>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</si>
  <si>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</si>
  <si>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</si>
  <si>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</si>
  <si>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</si>
  <si>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</si>
  <si>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</si>
  <si>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</si>
  <si>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</si>
  <si>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</si>
  <si>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</si>
  <si>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</si>
  <si>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</si>
  <si>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</si>
  <si>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</si>
  <si>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</si>
  <si>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</si>
  <si>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</si>
  <si>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</si>
  <si>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</si>
  <si>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</si>
  <si>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</si>
  <si>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</si>
  <si>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</si>
  <si>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</si>
  <si>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</si>
  <si>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</si>
  <si>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</si>
  <si>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</si>
  <si>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</si>
  <si>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</si>
  <si>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</si>
  <si>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</si>
  <si>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</si>
  <si>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</si>
  <si>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</si>
  <si>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</si>
  <si>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</si>
  <si>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</si>
  <si>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</si>
  <si>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</si>
  <si>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</si>
  <si>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</si>
  <si>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</si>
  <si>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</si>
  <si>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</si>
  <si>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</si>
  <si>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</si>
  <si>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</si>
  <si>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</si>
  <si>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</si>
  <si>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</si>
  <si>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</si>
  <si>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</si>
  <si>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</si>
  <si>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</si>
  <si>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</si>
  <si>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</si>
  <si>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</si>
  <si>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</si>
  <si>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</si>
  <si>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</si>
  <si>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</si>
  <si>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</si>
  <si>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</si>
  <si>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</si>
  <si>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</si>
  <si>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</si>
  <si>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</si>
  <si>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</si>
  <si>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</si>
  <si>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</si>
  <si>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</si>
  <si>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</si>
  <si>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</si>
  <si>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</si>
  <si>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</si>
  <si>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</si>
  <si>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</si>
  <si>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</si>
  <si>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</si>
  <si>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</si>
  <si>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</si>
  <si>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</si>
  <si>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</si>
  <si>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</si>
  <si>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</si>
  <si>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</si>
  <si>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</si>
  <si>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</si>
  <si>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</si>
  <si>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</si>
  <si>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</si>
  <si>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</si>
  <si>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</si>
  <si>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</si>
  <si>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</si>
  <si>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</si>
  <si>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</si>
  <si>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</si>
  <si>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</si>
  <si>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</si>
  <si>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</si>
  <si>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</si>
  <si>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</si>
  <si>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</si>
  <si>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</si>
  <si>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</si>
  <si>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</si>
  <si>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</si>
  <si>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</si>
  <si>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</si>
  <si>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</si>
  <si>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</si>
  <si>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</si>
  <si>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</si>
  <si>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</si>
  <si>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</si>
  <si>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</si>
  <si>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</si>
  <si>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</si>
  <si>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</si>
  <si>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</si>
  <si>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</si>
  <si>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</si>
  <si>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</si>
  <si>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</si>
  <si>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</si>
  <si>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</si>
  <si>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</si>
  <si>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</si>
  <si>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</si>
  <si>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</si>
  <si>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</si>
  <si>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</si>
  <si>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</si>
  <si>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</si>
  <si>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</si>
  <si>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</si>
  <si>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</si>
  <si>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</si>
  <si>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</si>
  <si>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</si>
  <si>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</si>
  <si>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</si>
  <si>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</si>
  <si>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</si>
  <si>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</si>
  <si>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</si>
  <si>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</si>
  <si>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</si>
  <si>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</si>
  <si>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</si>
  <si>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</si>
  <si>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</si>
  <si>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</si>
  <si>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</si>
  <si>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</si>
  <si>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</si>
  <si>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</si>
  <si>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</si>
  <si>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</si>
  <si>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</si>
  <si>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</si>
  <si>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</si>
  <si>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</si>
  <si>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</si>
  <si>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</si>
  <si>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</si>
  <si>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</si>
  <si>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</si>
  <si>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</si>
  <si>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</si>
  <si>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</si>
  <si>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</si>
  <si>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</si>
  <si>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</si>
  <si>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</si>
  <si>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</si>
  <si>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</si>
  <si>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</si>
  <si>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</si>
  <si>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</si>
  <si>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</si>
  <si>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</si>
  <si>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</si>
  <si>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</si>
  <si>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</si>
  <si>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</si>
  <si>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</si>
  <si>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</si>
  <si>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</si>
  <si>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</si>
  <si>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</si>
  <si>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</si>
  <si>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</si>
  <si>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</si>
  <si>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</si>
  <si>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</si>
  <si>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</si>
  <si>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</si>
  <si>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</si>
  <si>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</si>
  <si>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</si>
  <si>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</si>
  <si>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</si>
  <si>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</si>
  <si>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</si>
  <si>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</si>
  <si>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</si>
  <si>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</si>
  <si>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</si>
  <si>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</si>
  <si>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</si>
  <si>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</si>
  <si>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</si>
  <si>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</si>
  <si>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</si>
  <si>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</si>
  <si>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</si>
  <si>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</si>
  <si>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</si>
  <si>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</si>
  <si>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</si>
  <si>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</si>
  <si>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</si>
  <si>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</si>
  <si>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</si>
  <si>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</si>
  <si>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</si>
  <si>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</si>
  <si>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</si>
  <si>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</si>
  <si>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</si>
  <si>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</si>
  <si>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</si>
  <si>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</si>
  <si>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</si>
  <si>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</si>
  <si>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</si>
  <si>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</si>
  <si>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</si>
  <si>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</si>
  <si>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</si>
  <si>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</si>
  <si>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</si>
  <si>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</si>
  <si>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</si>
  <si>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</si>
  <si>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</si>
  <si>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</si>
  <si>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</si>
  <si>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</si>
  <si>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</si>
  <si>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</si>
  <si>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</si>
  <si>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</si>
  <si>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</si>
  <si>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</si>
  <si>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</si>
  <si>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</si>
  <si>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</si>
  <si>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</si>
  <si>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</si>
  <si>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</si>
  <si>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</si>
  <si>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</si>
  <si>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</si>
  <si>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</si>
  <si>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</si>
  <si>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</si>
  <si>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</si>
  <si>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</si>
  <si>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</si>
  <si>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</si>
  <si>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</si>
  <si>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</si>
  <si>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</si>
  <si>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</si>
  <si>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</si>
  <si>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</si>
  <si>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</si>
  <si>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</si>
  <si>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</si>
  <si>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</si>
  <si>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</si>
  <si>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</si>
  <si>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</si>
  <si>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</si>
  <si>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</si>
  <si>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</si>
  <si>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</si>
  <si>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</si>
  <si>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</si>
  <si>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</si>
  <si>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</si>
  <si>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</si>
  <si>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</si>
  <si>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</si>
  <si>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</si>
  <si>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</si>
  <si>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</si>
  <si>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</si>
  <si>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</si>
  <si>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</si>
  <si>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</si>
  <si>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</si>
  <si>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</si>
  <si>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</si>
  <si>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</si>
  <si>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</si>
  <si>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</si>
  <si>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</si>
  <si>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</si>
  <si>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</si>
  <si>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</si>
  <si>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</si>
  <si>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</si>
  <si>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</si>
  <si>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</si>
  <si>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</si>
  <si>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</si>
  <si>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</si>
  <si>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</si>
  <si>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</si>
  <si>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</si>
  <si>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</si>
  <si>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</si>
  <si>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</si>
  <si>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</si>
  <si>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</si>
  <si>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</si>
  <si>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</si>
  <si>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</si>
  <si>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</si>
  <si>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</si>
  <si>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</si>
  <si>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</si>
  <si>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</si>
  <si>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</si>
  <si>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</si>
  <si>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</si>
  <si>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</si>
  <si>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</si>
  <si>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</si>
  <si>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</si>
  <si>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</si>
  <si>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</si>
  <si>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</si>
  <si>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</si>
  <si>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</si>
  <si>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</si>
  <si>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</si>
  <si>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</si>
  <si>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</si>
  <si>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</si>
  <si>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</si>
  <si>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</si>
  <si>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</si>
  <si>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</si>
  <si>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</si>
  <si>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</si>
  <si>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</si>
  <si>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</si>
  <si>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</si>
  <si>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</si>
  <si>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</si>
  <si>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</si>
  <si>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</si>
  <si>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</si>
  <si>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</si>
  <si>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</si>
  <si>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</si>
  <si>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</si>
  <si>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</si>
  <si>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</si>
  <si>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</si>
  <si>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</si>
  <si>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</si>
  <si>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</si>
  <si>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</si>
  <si>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</si>
  <si>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</si>
  <si>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</si>
  <si>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</si>
  <si>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</si>
  <si>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</si>
  <si>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</si>
  <si>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</si>
  <si>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</si>
  <si>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</si>
  <si>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</si>
  <si>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</si>
  <si>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</si>
  <si>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</si>
  <si>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</si>
  <si>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</si>
  <si>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</si>
  <si>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</si>
  <si>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</si>
  <si>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</si>
  <si>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</si>
  <si>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</si>
  <si>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</si>
  <si>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</si>
  <si>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</si>
  <si>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</si>
  <si>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</si>
  <si>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</si>
  <si>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</si>
  <si>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</si>
  <si>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</si>
  <si>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</si>
  <si>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</si>
  <si>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</si>
  <si>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</si>
  <si>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</si>
  <si>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</si>
  <si>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</si>
  <si>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</si>
  <si>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</si>
  <si>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</si>
  <si>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</si>
  <si>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</si>
  <si>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</si>
  <si>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</si>
  <si>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</si>
  <si>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</si>
  <si>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</si>
  <si>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</si>
  <si>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</si>
  <si>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</si>
  <si>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</si>
  <si>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</si>
  <si>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</si>
  <si>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</si>
  <si>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</si>
  <si>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</si>
  <si>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</si>
  <si>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</si>
  <si>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</si>
  <si>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</si>
  <si>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</si>
  <si>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</si>
  <si>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</si>
  <si>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</si>
  <si>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</si>
  <si>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</si>
  <si>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</si>
  <si>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</si>
  <si>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</si>
  <si>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</si>
  <si>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</si>
  <si>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</si>
  <si>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</si>
  <si>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</si>
  <si>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</si>
  <si>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</si>
  <si>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</si>
  <si>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</si>
  <si>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</si>
  <si>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</si>
  <si>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</si>
  <si>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</si>
  <si>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</si>
  <si>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</si>
  <si>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</si>
  <si>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</si>
  <si>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</si>
  <si>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</si>
  <si>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</si>
  <si>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</si>
  <si>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</si>
  <si>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</si>
  <si>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</si>
  <si>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</si>
  <si>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</si>
  <si>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</si>
  <si>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</si>
  <si>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</si>
  <si>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</si>
  <si>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</si>
  <si>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</si>
  <si>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</si>
  <si>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</si>
  <si>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</si>
  <si>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</si>
  <si>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</si>
  <si>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</si>
  <si>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</si>
  <si>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</si>
  <si>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</si>
  <si>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</si>
  <si>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</si>
  <si>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</si>
  <si>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</si>
  <si>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</si>
  <si>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</si>
  <si>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</si>
  <si>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</si>
  <si>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</si>
  <si>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</si>
  <si>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</si>
  <si>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</si>
  <si>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</si>
  <si>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</si>
  <si>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</si>
  <si>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</si>
  <si>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</si>
  <si>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</si>
  <si>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</si>
  <si>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</si>
  <si>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</si>
  <si>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</si>
  <si>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</si>
  <si>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</si>
  <si>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</si>
  <si>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</si>
  <si>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</si>
  <si>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</si>
  <si>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</si>
  <si>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</si>
  <si>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</si>
  <si>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</si>
  <si>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</si>
  <si>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</si>
  <si>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</si>
  <si>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</si>
  <si>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</si>
  <si>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</si>
  <si>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</si>
  <si>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</si>
  <si>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</si>
  <si>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</si>
  <si>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</si>
  <si>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</si>
  <si>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</si>
  <si>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</si>
  <si>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</si>
  <si>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</si>
  <si>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</si>
  <si>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</si>
  <si>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</si>
  <si>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</si>
  <si>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</si>
  <si>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</si>
  <si>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</si>
  <si>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</si>
  <si>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</si>
  <si>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</si>
  <si>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</si>
  <si>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</si>
  <si>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</si>
  <si>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</si>
  <si>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</si>
  <si>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</si>
  <si>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</si>
  <si>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</si>
  <si>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</si>
  <si>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</si>
  <si>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</si>
  <si>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</si>
  <si>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</si>
  <si>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</si>
  <si>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</si>
  <si>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</si>
  <si>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</si>
  <si>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</si>
  <si>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</si>
  <si>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</si>
  <si>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</si>
  <si>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</si>
  <si>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</si>
  <si>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</si>
  <si>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</si>
  <si>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</si>
  <si>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</si>
  <si>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</si>
  <si>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</si>
  <si>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</si>
  <si>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</si>
  <si>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</si>
  <si>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</si>
  <si>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</si>
  <si>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</si>
  <si>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</si>
  <si>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</si>
  <si>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</si>
  <si>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</si>
  <si>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</si>
  <si>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</si>
  <si>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</si>
  <si>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</si>
  <si>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</si>
  <si>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</si>
  <si>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</si>
  <si>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</si>
  <si>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</si>
  <si>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</si>
  <si>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</si>
  <si>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</si>
  <si>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</si>
  <si>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</si>
  <si>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</si>
  <si>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</si>
  <si>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</si>
  <si>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</si>
  <si>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</si>
  <si>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</si>
  <si>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</si>
  <si>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</si>
  <si>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</si>
  <si>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</si>
  <si>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</si>
  <si>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</si>
  <si>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</si>
  <si>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</si>
  <si>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</si>
  <si>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</si>
  <si>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</si>
  <si>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</si>
  <si>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</si>
  <si>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</si>
  <si>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</si>
  <si>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</si>
  <si>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</si>
  <si>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</si>
  <si>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</si>
  <si>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</si>
  <si>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</si>
  <si>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</si>
  <si>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</si>
  <si>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</si>
  <si>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</si>
  <si>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</si>
  <si>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</si>
  <si>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</si>
  <si>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</si>
  <si>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</si>
  <si>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</si>
  <si>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</si>
  <si>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</si>
  <si>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</si>
  <si>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</si>
  <si>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</si>
  <si>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</si>
  <si>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</si>
  <si>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</si>
  <si>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</si>
  <si>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</si>
  <si>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</si>
  <si>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</si>
  <si>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</si>
  <si>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</si>
  <si>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</si>
  <si>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</si>
  <si>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</si>
  <si>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</si>
  <si>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</si>
  <si>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</si>
  <si>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</si>
  <si>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</si>
  <si>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</si>
  <si>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</si>
  <si>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</si>
  <si>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</si>
  <si>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</si>
  <si>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</si>
  <si>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</si>
  <si>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</si>
  <si>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</si>
  <si>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</si>
  <si>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</si>
  <si>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</si>
  <si>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</si>
  <si>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</si>
  <si>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</si>
  <si>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</si>
  <si>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</si>
  <si>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</si>
  <si>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</si>
  <si>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</si>
  <si>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</si>
  <si>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</si>
  <si>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</si>
  <si>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</si>
  <si>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</si>
  <si>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</si>
  <si>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</si>
  <si>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</si>
  <si>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</si>
  <si>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</si>
  <si>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</si>
  <si>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</si>
  <si>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</si>
  <si>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</si>
  <si>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</si>
  <si>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</si>
  <si>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</si>
  <si>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</si>
  <si>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</si>
  <si>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</si>
  <si>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</si>
  <si>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</si>
  <si>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</si>
  <si>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</si>
  <si>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</si>
  <si>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</si>
  <si>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</si>
  <si>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</si>
  <si>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</si>
  <si>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</si>
  <si>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</si>
  <si>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</si>
  <si>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</si>
  <si>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</si>
  <si>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</si>
  <si>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</si>
  <si>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</si>
  <si>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</si>
  <si>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</si>
  <si>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</si>
  <si>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</si>
  <si>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</si>
  <si>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</si>
  <si>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</si>
  <si>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</si>
  <si>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</si>
  <si>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</si>
  <si>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</si>
  <si>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</si>
  <si>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</si>
  <si>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</si>
  <si>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</si>
  <si>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</si>
  <si>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</si>
  <si>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</si>
  <si>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</si>
  <si>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</si>
  <si>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</si>
  <si>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</si>
  <si>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</si>
  <si>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</si>
  <si>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</si>
  <si>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</si>
  <si>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</si>
  <si>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</si>
  <si>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</si>
  <si>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</si>
  <si>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</si>
  <si>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</si>
  <si>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</si>
  <si>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</si>
  <si>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</si>
  <si>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</si>
  <si>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</si>
  <si>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</si>
  <si>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</si>
  <si>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</si>
  <si>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</si>
  <si>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</si>
  <si>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</si>
  <si>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</si>
  <si>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</si>
  <si>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</si>
  <si>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</si>
  <si>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</si>
  <si>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</si>
  <si>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</si>
  <si>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</si>
  <si>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</si>
  <si>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</si>
  <si>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</si>
  <si>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</si>
  <si>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</si>
  <si>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</si>
  <si>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</si>
  <si>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</si>
  <si>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</si>
  <si>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</si>
  <si>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</si>
  <si>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</si>
  <si>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</si>
  <si>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</si>
  <si>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</si>
  <si>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</si>
  <si>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</si>
  <si>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</si>
  <si>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</si>
  <si>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</si>
  <si>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</si>
  <si>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</si>
  <si>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</si>
  <si>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</si>
  <si>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</si>
  <si>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</si>
  <si>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</si>
  <si>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</si>
  <si>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</si>
  <si>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</si>
  <si>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</si>
  <si>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</si>
  <si>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</si>
  <si>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</si>
  <si>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</si>
  <si>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</si>
  <si>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</si>
  <si>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</si>
  <si>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</si>
  <si>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</si>
  <si>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</si>
  <si>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</si>
  <si>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</si>
  <si>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</si>
  <si>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</si>
  <si>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</si>
  <si>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</si>
  <si>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</si>
  <si>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</si>
  <si>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</si>
  <si>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</si>
  <si>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</si>
  <si>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</si>
  <si>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</si>
  <si>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</si>
  <si>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</si>
  <si>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</si>
  <si>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</si>
  <si>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</si>
  <si>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</si>
  <si>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</si>
  <si>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</si>
  <si>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</si>
  <si>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</si>
  <si>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</si>
  <si>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</si>
  <si>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</si>
  <si>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</si>
  <si>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</si>
  <si>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</si>
  <si>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</si>
  <si>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</si>
  <si>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</si>
  <si>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</si>
  <si>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</si>
  <si>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</si>
  <si>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</si>
  <si>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</si>
  <si>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</si>
  <si>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</si>
  <si>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</si>
  <si>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</si>
  <si>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</si>
  <si>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</si>
  <si>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</si>
  <si>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</si>
  <si>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</si>
  <si>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</si>
  <si>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</si>
  <si>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</si>
  <si>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</si>
  <si>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</si>
  <si>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</si>
  <si>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</si>
  <si>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</si>
  <si>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</si>
  <si>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</si>
  <si>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</si>
  <si>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</si>
  <si>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</si>
  <si>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</si>
  <si>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</si>
  <si>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</si>
  <si>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</si>
  <si>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</si>
  <si>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</si>
  <si>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</si>
  <si>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</si>
  <si>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</si>
  <si>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</si>
  <si>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</si>
  <si>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</si>
  <si>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</si>
  <si>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</si>
  <si>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</si>
  <si>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</si>
  <si>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</si>
  <si>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</si>
  <si>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</si>
  <si>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</si>
  <si>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</si>
  <si>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</si>
  <si>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</si>
  <si>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</si>
  <si>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</si>
  <si>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</si>
  <si>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</si>
  <si>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</si>
  <si>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</si>
  <si>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</si>
  <si>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</si>
  <si>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</si>
  <si>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</si>
  <si>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</si>
  <si>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</si>
  <si>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</si>
  <si>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</si>
  <si>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</si>
  <si>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</si>
  <si>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</si>
  <si>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</si>
  <si>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</si>
  <si>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</si>
  <si>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</si>
  <si>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</si>
  <si>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</si>
  <si>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</si>
  <si>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</si>
  <si>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</si>
  <si>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</si>
  <si>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</si>
  <si>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</si>
  <si>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</si>
  <si>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</si>
  <si>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</si>
  <si>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</si>
  <si>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</si>
  <si>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</si>
  <si>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</si>
  <si>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</si>
  <si>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</si>
  <si>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</si>
  <si>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</si>
  <si>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</si>
  <si>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</si>
  <si>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</si>
  <si>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</si>
  <si>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</si>
  <si>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</si>
  <si>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</si>
  <si>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</si>
  <si>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</si>
  <si>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</si>
  <si>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</si>
  <si>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</si>
  <si>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</si>
  <si>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</si>
  <si>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</si>
  <si>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</si>
  <si>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</si>
  <si>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</si>
  <si>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</si>
  <si>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</si>
  <si>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</si>
  <si>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</si>
  <si>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</si>
  <si>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</si>
  <si>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</si>
  <si>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</si>
  <si>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</si>
  <si>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</si>
  <si>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</si>
  <si>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</si>
  <si>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</si>
  <si>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</si>
  <si>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</si>
  <si>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</si>
  <si>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</si>
  <si>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</si>
  <si>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</si>
  <si>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</si>
  <si>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</si>
  <si>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</si>
  <si>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</si>
  <si>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</si>
  <si>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</si>
  <si>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</si>
  <si>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</si>
  <si>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</si>
  <si>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</si>
  <si>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</si>
  <si>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</si>
  <si>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</si>
  <si>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</si>
  <si>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</si>
  <si>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</si>
  <si>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</si>
  <si>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</si>
  <si>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</si>
  <si>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</si>
  <si>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</si>
  <si>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</si>
  <si>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</si>
  <si>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</si>
  <si>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</si>
  <si>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</si>
  <si>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</si>
  <si>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</si>
  <si>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</si>
  <si>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</si>
  <si>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</si>
  <si>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</si>
  <si>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</si>
  <si>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</si>
  <si>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</si>
  <si>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</si>
  <si>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</si>
  <si>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</si>
  <si>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</si>
  <si>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</si>
  <si>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</si>
  <si>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</si>
  <si>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</si>
  <si>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</si>
  <si>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</si>
  <si>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</si>
  <si>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</si>
  <si>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</si>
  <si>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</si>
  <si>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</si>
  <si>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</si>
  <si>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</si>
  <si>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</si>
  <si>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</si>
  <si>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</si>
  <si>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</si>
  <si>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</si>
  <si>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</si>
  <si>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</si>
  <si>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</si>
  <si>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</si>
  <si>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</si>
  <si>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</si>
  <si>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</si>
  <si>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</si>
  <si>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</si>
  <si>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</si>
  <si>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</si>
  <si>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</si>
  <si>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</si>
  <si>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</si>
  <si>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</si>
  <si>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</si>
  <si>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</si>
  <si>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</si>
  <si>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</si>
  <si>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</si>
  <si>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</si>
  <si>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</si>
  <si>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</si>
  <si>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</si>
  <si>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</si>
  <si>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</si>
  <si>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</si>
  <si>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</si>
  <si>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</si>
  <si>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</si>
  <si>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</si>
  <si>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</si>
  <si>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</si>
  <si>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</si>
  <si>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</si>
  <si>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</si>
  <si>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</si>
  <si>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</si>
  <si>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</si>
  <si>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</si>
  <si>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</si>
  <si>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</si>
  <si>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</si>
  <si>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</si>
  <si>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</si>
  <si>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</si>
  <si>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</si>
  <si>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</si>
  <si>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</si>
  <si>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</si>
  <si>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</si>
  <si>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</si>
  <si>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</si>
  <si>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</si>
  <si>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</si>
  <si>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</si>
  <si>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</si>
  <si>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</si>
  <si>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</si>
  <si>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</si>
  <si>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</si>
  <si>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</si>
  <si>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</si>
  <si>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</si>
  <si>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</si>
  <si>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</si>
  <si>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</si>
  <si>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</si>
  <si>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</si>
  <si>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</si>
  <si>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</si>
  <si>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</si>
  <si>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</si>
  <si>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</si>
  <si>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</si>
  <si>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</si>
  <si>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</si>
  <si>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</si>
  <si>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</si>
  <si>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</si>
  <si>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</si>
  <si>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</si>
  <si>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</si>
  <si>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</si>
  <si>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</si>
  <si>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</si>
  <si>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</si>
  <si>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</si>
  <si>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</si>
  <si>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</si>
  <si>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</si>
  <si>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</si>
  <si>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</si>
  <si>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</si>
  <si>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</si>
  <si>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</si>
  <si>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</si>
  <si>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</si>
  <si>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</si>
  <si>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</si>
  <si>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</si>
  <si>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</si>
  <si>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</si>
  <si>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</si>
  <si>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</si>
  <si>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</si>
  <si>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</si>
  <si>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</si>
  <si>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</si>
  <si>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</si>
  <si>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</si>
  <si>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</si>
  <si>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</si>
  <si>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</si>
  <si>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</si>
  <si>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</si>
  <si>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</si>
  <si>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</si>
  <si>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</si>
  <si>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</si>
  <si>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</si>
  <si>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</si>
  <si>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</si>
  <si>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</si>
  <si>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</si>
  <si>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</si>
  <si>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</si>
  <si>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</si>
  <si>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</si>
  <si>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</si>
  <si>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</si>
  <si>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</si>
  <si>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</si>
  <si>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</si>
  <si>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</si>
  <si>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</si>
  <si>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</si>
  <si>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</si>
  <si>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</si>
  <si>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</si>
  <si>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</si>
  <si>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</si>
  <si>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</si>
  <si>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</si>
  <si>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</si>
  <si>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</si>
  <si>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</si>
  <si>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</si>
  <si>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</si>
  <si>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</si>
  <si>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</si>
  <si>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</si>
  <si>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</si>
  <si>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</si>
  <si>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</si>
  <si>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</si>
  <si>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</si>
  <si>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</si>
  <si>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</si>
  <si>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</si>
  <si>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</si>
  <si>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</si>
  <si>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</si>
  <si>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</si>
  <si>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</si>
  <si>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</si>
  <si>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</si>
  <si>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</si>
  <si>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</si>
  <si>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</si>
  <si>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</si>
  <si>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</si>
  <si>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</si>
  <si>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</si>
  <si>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</si>
  <si>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</si>
  <si>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</si>
  <si>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</si>
  <si>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</si>
  <si>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</si>
  <si>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</si>
  <si>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</si>
  <si>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</si>
  <si>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</si>
  <si>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</si>
  <si>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</si>
  <si>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</si>
  <si>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</si>
  <si>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</si>
  <si>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</si>
  <si>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</si>
  <si>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</si>
  <si>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</si>
  <si>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</si>
  <si>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</si>
  <si>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</si>
  <si>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</si>
  <si>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</si>
  <si>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</si>
  <si>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</si>
  <si>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</si>
  <si>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</si>
  <si>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</si>
  <si>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</si>
  <si>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</si>
  <si>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</si>
  <si>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</si>
  <si>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</si>
  <si>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</si>
  <si>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</si>
  <si>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</si>
  <si>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</si>
  <si>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</si>
  <si>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</si>
  <si>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</si>
  <si>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</si>
  <si>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</si>
  <si>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</si>
  <si>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</si>
  <si>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</si>
  <si>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</si>
  <si>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</si>
  <si>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</si>
  <si>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</si>
  <si>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</si>
  <si>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</si>
  <si>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</si>
  <si>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</si>
  <si>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</si>
  <si>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</si>
  <si>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</si>
  <si>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</si>
  <si>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</si>
  <si>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</si>
  <si>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</si>
  <si>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</si>
  <si>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</si>
  <si>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</si>
  <si>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</si>
  <si>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</si>
  <si>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</si>
  <si>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</si>
  <si>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</si>
  <si>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</si>
  <si>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</si>
  <si>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</si>
  <si>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</si>
  <si>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</si>
  <si>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</si>
  <si>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</si>
  <si>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</si>
  <si>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</si>
  <si>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</si>
  <si>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</si>
  <si>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</si>
  <si>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</si>
  <si>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</si>
  <si>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</si>
  <si>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</si>
  <si>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</si>
  <si>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</si>
  <si>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</si>
  <si>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</si>
  <si>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</si>
  <si>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</si>
  <si>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</si>
  <si>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</si>
  <si>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</si>
  <si>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</si>
  <si>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</si>
  <si>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</si>
  <si>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</si>
  <si>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</si>
  <si>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</si>
  <si>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</si>
  <si>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</si>
  <si>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</si>
  <si>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</si>
  <si>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</si>
  <si>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</si>
  <si>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</si>
  <si>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</si>
  <si>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</si>
  <si>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</si>
  <si>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</si>
  <si>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</si>
  <si>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</si>
  <si>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</si>
  <si>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</si>
  <si>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</si>
  <si>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</si>
  <si>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</si>
  <si>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</si>
  <si>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</si>
  <si>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</si>
  <si>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</si>
  <si>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</si>
  <si>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</si>
  <si>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</si>
  <si>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</si>
  <si>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</si>
  <si>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</si>
  <si>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</si>
  <si>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</si>
  <si>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</si>
  <si>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</si>
  <si>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</si>
  <si>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</si>
  <si>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</si>
  <si>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</si>
  <si>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</si>
  <si>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</si>
  <si>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</si>
  <si>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</si>
  <si>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</si>
  <si>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</si>
  <si>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</si>
  <si>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</si>
  <si>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</si>
  <si>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</si>
  <si>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</si>
  <si>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</si>
  <si>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</si>
  <si>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</si>
  <si>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</si>
  <si>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</si>
  <si>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</si>
  <si>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</si>
  <si>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</si>
  <si>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</si>
  <si>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</si>
  <si>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</si>
  <si>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</si>
  <si>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</si>
  <si>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</si>
  <si>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</si>
  <si>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</si>
  <si>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</si>
  <si>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</si>
  <si>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</si>
  <si>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</si>
  <si>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</si>
  <si>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</si>
  <si>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</si>
  <si>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</si>
  <si>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</si>
  <si>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</si>
  <si>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</si>
  <si>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</si>
  <si>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</si>
  <si>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</si>
  <si>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</si>
  <si>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</si>
  <si>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</si>
  <si>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</si>
  <si>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</si>
  <si>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</si>
  <si>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</si>
  <si>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</si>
  <si>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</si>
  <si>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</si>
  <si>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</si>
  <si>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</si>
  <si>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</si>
  <si>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</si>
  <si>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</si>
  <si>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</si>
  <si>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</si>
  <si>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</si>
  <si>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</si>
  <si>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</si>
  <si>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</si>
  <si>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</si>
  <si>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</si>
  <si>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</si>
  <si>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</si>
  <si>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</si>
  <si>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</si>
  <si>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</si>
  <si>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</si>
  <si>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</si>
  <si>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</si>
  <si>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</si>
  <si>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</si>
  <si>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</si>
  <si>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</si>
  <si>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</si>
  <si>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</si>
  <si>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</si>
  <si>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</si>
  <si>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</si>
  <si>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</si>
  <si>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</si>
  <si>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</si>
  <si>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</si>
  <si>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</si>
  <si>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</si>
  <si>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</si>
  <si>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</si>
  <si>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</si>
  <si>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</si>
  <si>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</si>
  <si>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</si>
  <si>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</si>
  <si>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</si>
  <si>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</si>
  <si>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</si>
  <si>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</si>
  <si>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</si>
  <si>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</si>
  <si>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</si>
  <si>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</si>
  <si>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</si>
  <si>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</si>
  <si>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</si>
  <si>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</si>
  <si>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</si>
  <si>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</si>
  <si>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</si>
  <si>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</si>
  <si>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</si>
  <si>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</si>
  <si>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</si>
  <si>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</si>
  <si>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</si>
  <si>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</si>
  <si>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</si>
  <si>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</si>
  <si>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</si>
  <si>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</si>
  <si>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</si>
  <si>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</si>
  <si>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</si>
  <si>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</si>
  <si>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</si>
  <si>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</si>
  <si>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</si>
  <si>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</si>
  <si>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</si>
  <si>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</si>
  <si>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</si>
  <si>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</si>
  <si>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</si>
  <si>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</si>
  <si>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</si>
  <si>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</si>
  <si>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</si>
  <si>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</si>
  <si>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</si>
  <si>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</si>
  <si>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</si>
  <si>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</si>
  <si>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</si>
  <si>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</si>
  <si>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</si>
  <si>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</si>
  <si>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</si>
  <si>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</si>
  <si>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</si>
  <si>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</si>
  <si>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</si>
  <si>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</si>
  <si>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</si>
  <si>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</si>
  <si>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</si>
  <si>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</si>
  <si>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</si>
  <si>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</si>
  <si>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</si>
  <si>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</si>
  <si>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</si>
  <si>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</si>
  <si>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</si>
  <si>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</si>
  <si>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</si>
  <si>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</si>
  <si>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</si>
  <si>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</si>
  <si>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</si>
  <si>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</si>
  <si>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</si>
  <si>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</si>
  <si>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</si>
  <si>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</si>
  <si>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</si>
  <si>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</si>
  <si>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</si>
  <si>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</si>
  <si>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</si>
  <si>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</si>
  <si>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</si>
  <si>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</si>
  <si>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</si>
  <si>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</si>
  <si>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</si>
  <si>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</si>
  <si>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</si>
  <si>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</si>
  <si>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</si>
  <si>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</si>
  <si>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</si>
  <si>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</si>
  <si>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</si>
  <si>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</si>
  <si>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</si>
  <si>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</si>
  <si>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</si>
  <si>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</si>
  <si>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</si>
  <si>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</si>
  <si>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</si>
  <si>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</si>
  <si>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</si>
  <si>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</si>
  <si>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</si>
  <si>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</si>
  <si>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</si>
  <si>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</si>
  <si>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</si>
  <si>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</si>
  <si>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</si>
  <si>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</si>
  <si>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</si>
  <si>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</si>
  <si>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</si>
  <si>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</si>
  <si>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</si>
  <si>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</si>
  <si>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</si>
  <si>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</si>
  <si>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</si>
  <si>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</si>
  <si>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</si>
  <si>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</si>
  <si>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</si>
  <si>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</si>
  <si>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</si>
  <si>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</si>
  <si>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</si>
  <si>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</si>
  <si>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</si>
  <si>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</si>
  <si>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</si>
  <si>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</si>
  <si>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</si>
  <si>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</si>
  <si>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</si>
  <si>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</si>
  <si>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</si>
  <si>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</si>
  <si>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</si>
  <si>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</si>
  <si>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</si>
  <si>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</si>
  <si>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</si>
  <si>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</si>
  <si>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</si>
  <si>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</si>
  <si>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</si>
  <si>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</si>
  <si>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</si>
  <si>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</si>
  <si>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</si>
  <si>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</si>
  <si>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</si>
  <si>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</si>
  <si>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</si>
  <si>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</si>
  <si>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</si>
  <si>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</si>
  <si>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</si>
  <si>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</si>
  <si>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</si>
  <si>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</si>
  <si>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</si>
  <si>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</si>
  <si>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</si>
  <si>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</si>
  <si>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</si>
  <si>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</si>
  <si>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</si>
  <si>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</si>
  <si>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</si>
  <si>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</si>
  <si>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</si>
  <si>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</si>
  <si>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</si>
  <si>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</si>
  <si>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</si>
  <si>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</si>
  <si>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</si>
  <si>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</si>
  <si>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</si>
  <si>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</si>
  <si>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</si>
  <si>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</si>
  <si>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</si>
  <si>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</si>
  <si>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</si>
  <si>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</si>
  <si>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</si>
  <si>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</si>
  <si>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</si>
  <si>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</si>
  <si>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</si>
  <si>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</si>
  <si>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</si>
  <si>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</si>
  <si>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</si>
  <si>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</si>
  <si>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</si>
  <si>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</si>
  <si>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</si>
  <si>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</si>
  <si>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</si>
  <si>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</si>
  <si>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</si>
  <si>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</si>
  <si>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</si>
  <si>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</si>
  <si>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</si>
  <si>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</si>
  <si>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</si>
  <si>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</si>
  <si>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</si>
  <si>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</si>
  <si>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</si>
  <si>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</si>
  <si>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</si>
  <si>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</si>
  <si>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</si>
  <si>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</si>
  <si>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</si>
  <si>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</si>
  <si>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</si>
  <si>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</si>
  <si>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</si>
  <si>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</si>
  <si>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</si>
  <si>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</si>
  <si>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</si>
  <si>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</si>
  <si>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</si>
  <si>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</si>
  <si>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</si>
  <si>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</si>
  <si>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</si>
  <si>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</si>
  <si>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</si>
  <si>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</si>
  <si>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</si>
  <si>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</si>
  <si>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</si>
  <si>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</si>
  <si>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</si>
  <si>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</si>
  <si>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</si>
  <si>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</si>
  <si>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</si>
  <si>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</si>
  <si>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</si>
  <si>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</si>
  <si>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</si>
  <si>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</si>
  <si>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</si>
  <si>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</si>
  <si>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</si>
  <si>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</si>
  <si>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</si>
  <si>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</si>
  <si>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</si>
  <si>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</si>
  <si>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</si>
  <si>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</si>
  <si>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</si>
  <si>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</si>
  <si>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</si>
  <si>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</si>
  <si>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</si>
  <si>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</si>
  <si>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</si>
  <si>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</si>
  <si>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</si>
  <si>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</si>
  <si>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</si>
  <si>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</si>
  <si>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</si>
  <si>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</si>
  <si>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</si>
  <si>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</si>
  <si>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</si>
  <si>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</si>
  <si>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</si>
  <si>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</si>
  <si>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</si>
  <si>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</si>
  <si>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</si>
  <si>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</si>
  <si>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</si>
  <si>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</si>
  <si>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</si>
  <si>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</si>
  <si>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</si>
  <si>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</si>
  <si>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</si>
  <si>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</si>
  <si>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</si>
  <si>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</si>
  <si>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</si>
  <si>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</si>
  <si>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</si>
  <si>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</si>
  <si>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</si>
  <si>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</si>
  <si>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</si>
  <si>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</si>
  <si>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</si>
  <si>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</si>
  <si>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</si>
  <si>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</si>
  <si>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</si>
  <si>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</si>
  <si>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</si>
  <si>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</si>
  <si>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</si>
  <si>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</si>
  <si>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</si>
  <si>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</si>
  <si>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</si>
  <si>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</si>
  <si>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</si>
  <si>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</si>
  <si>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</si>
  <si>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</si>
  <si>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</si>
  <si>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</si>
  <si>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</si>
  <si>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</si>
  <si>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</si>
  <si>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</si>
  <si>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</si>
  <si>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</si>
  <si>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</si>
  <si>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</si>
  <si>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</si>
  <si>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</si>
  <si>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</si>
  <si>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</si>
  <si>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</si>
  <si>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</si>
  <si>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</si>
  <si>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</si>
  <si>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</si>
  <si>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</si>
  <si>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</si>
  <si>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</si>
  <si>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</si>
  <si>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</si>
  <si>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</si>
  <si>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</si>
  <si>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</si>
  <si>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</si>
  <si>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</si>
  <si>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</si>
  <si>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</si>
  <si>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</si>
  <si>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</si>
  <si>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</si>
  <si>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</si>
  <si>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</si>
  <si>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</si>
  <si>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</si>
  <si>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</si>
  <si>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</si>
  <si>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</si>
  <si>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</si>
  <si>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</si>
  <si>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</si>
  <si>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</si>
  <si>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</si>
  <si>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</si>
  <si>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</si>
  <si>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</si>
  <si>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</si>
  <si>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</si>
  <si>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</si>
  <si>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</si>
  <si>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</si>
  <si>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</si>
  <si>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</si>
  <si>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</si>
  <si>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</si>
  <si>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</si>
  <si>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</si>
  <si>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</si>
  <si>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</si>
  <si>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</si>
  <si>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</si>
  <si>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</si>
  <si>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</si>
  <si>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</si>
  <si>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</si>
  <si>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</si>
  <si>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</si>
  <si>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</si>
  <si>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</si>
  <si>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</si>
  <si>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</si>
  <si>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</si>
  <si>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</si>
  <si>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</si>
  <si>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</si>
  <si>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</si>
  <si>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</si>
  <si>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</si>
  <si>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</si>
  <si>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</si>
  <si>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</si>
  <si>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</si>
  <si>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</si>
  <si>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</si>
  <si>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</si>
  <si>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</si>
  <si>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</si>
  <si>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</si>
  <si>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</si>
  <si>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</si>
  <si>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</si>
  <si>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</si>
  <si>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</si>
  <si>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</si>
  <si>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</si>
  <si>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</si>
  <si>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</si>
  <si>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</si>
  <si>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</si>
  <si>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</si>
  <si>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</si>
  <si>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</si>
  <si>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</si>
  <si>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</si>
  <si>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</si>
  <si>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</si>
  <si>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</si>
  <si>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</si>
  <si>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</si>
  <si>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</si>
  <si>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</si>
  <si>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</si>
  <si>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</si>
  <si>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</si>
  <si>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</si>
  <si>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</si>
  <si>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</si>
  <si>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</si>
  <si>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</si>
  <si>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</si>
  <si>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</si>
  <si>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</si>
  <si>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</si>
  <si>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</si>
  <si>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</si>
  <si>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</si>
  <si>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</si>
  <si>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</si>
  <si>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</si>
  <si>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</si>
  <si>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</si>
  <si>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</si>
  <si>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</si>
  <si>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</si>
  <si>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</si>
  <si>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</si>
  <si>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</si>
  <si>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</si>
  <si>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</si>
  <si>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</si>
  <si>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</si>
  <si>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</si>
  <si>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</si>
  <si>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</si>
  <si>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</si>
  <si>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</si>
  <si>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</si>
  <si>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</si>
  <si>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</si>
  <si>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</si>
  <si>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</si>
  <si>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</si>
  <si>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</si>
  <si>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</si>
  <si>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</si>
  <si>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</si>
  <si>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</si>
  <si>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</si>
  <si>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</si>
  <si>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</si>
  <si>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</si>
  <si>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</si>
  <si>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</si>
  <si>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</si>
  <si>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</si>
  <si>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</si>
  <si>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</si>
  <si>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</si>
  <si>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</si>
  <si>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</si>
  <si>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</si>
  <si>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</si>
  <si>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</si>
  <si>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</si>
  <si>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</si>
  <si>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</si>
  <si>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</si>
  <si>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</si>
  <si>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</si>
  <si>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</si>
  <si>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</si>
  <si>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</si>
  <si>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</si>
  <si>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</si>
  <si>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</si>
  <si>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</si>
  <si>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</si>
  <si>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</si>
  <si>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</si>
  <si>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</si>
  <si>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</si>
  <si>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</si>
  <si>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</si>
  <si>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</si>
  <si>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</si>
  <si>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</si>
  <si>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</si>
  <si>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</si>
  <si>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</si>
  <si>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</si>
  <si>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</si>
  <si>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</si>
  <si>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</si>
  <si>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</si>
  <si>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</si>
  <si>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</si>
  <si>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</si>
  <si>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</si>
  <si>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</si>
  <si>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</si>
  <si>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</si>
  <si>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</si>
  <si>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</si>
  <si>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</si>
  <si>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</si>
  <si>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</si>
  <si>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</si>
  <si>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</si>
  <si>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</si>
  <si>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</si>
  <si>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</si>
  <si>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</si>
  <si>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</si>
  <si>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</si>
  <si>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</si>
  <si>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</si>
  <si>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</si>
  <si>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</si>
  <si>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</si>
  <si>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</si>
  <si>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</si>
  <si>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</si>
  <si>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</si>
  <si>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</si>
  <si>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</si>
  <si>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</si>
  <si>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</si>
  <si>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</si>
  <si>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</si>
  <si>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</si>
  <si>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</si>
  <si>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</si>
  <si>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</si>
  <si>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</si>
  <si>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</si>
  <si>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</si>
  <si>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</si>
  <si>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</si>
  <si>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</si>
  <si>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</si>
  <si>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</si>
  <si>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</si>
  <si>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</si>
  <si>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</si>
  <si>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</si>
  <si>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</si>
  <si>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</si>
  <si>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</si>
  <si>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</si>
  <si>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</si>
  <si>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</si>
  <si>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</si>
  <si>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</si>
  <si>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</si>
  <si>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</si>
  <si>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</si>
  <si>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</si>
  <si>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</si>
  <si>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</si>
  <si>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</si>
  <si>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</si>
  <si>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</si>
  <si>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</si>
  <si>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</si>
  <si>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</si>
  <si>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</si>
  <si>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</si>
  <si>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</si>
  <si>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</si>
  <si>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</si>
  <si>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</si>
  <si>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</si>
  <si>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</si>
  <si>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</si>
  <si>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</si>
  <si>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</si>
  <si>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</si>
  <si>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</si>
  <si>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</si>
  <si>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</si>
  <si>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</si>
  <si>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</si>
  <si>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</si>
  <si>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</si>
  <si>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</si>
  <si>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</si>
  <si>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</si>
  <si>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</si>
  <si>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</si>
  <si>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</si>
  <si>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</si>
  <si>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</si>
  <si>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</si>
  <si>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</si>
  <si>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</si>
  <si>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</si>
  <si>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</si>
  <si>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</si>
  <si>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</si>
  <si>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</si>
  <si>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</si>
  <si>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</si>
  <si>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</si>
  <si>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</si>
  <si>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</si>
  <si>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</si>
  <si>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</si>
  <si>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</si>
  <si>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</si>
  <si>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</si>
  <si>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</si>
  <si>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</si>
  <si>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</si>
  <si>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</si>
  <si>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</si>
  <si>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</si>
  <si>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</si>
  <si>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</si>
  <si>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</si>
  <si>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</si>
  <si>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</si>
  <si>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</si>
  <si>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</si>
  <si>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</si>
  <si>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</si>
  <si>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</si>
  <si>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</si>
  <si>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</si>
  <si>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</si>
  <si>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</si>
  <si>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</si>
  <si>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</si>
  <si>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</si>
  <si>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</si>
  <si>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</si>
  <si>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</si>
  <si>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</si>
  <si>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</si>
  <si>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</si>
  <si>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</si>
  <si>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</si>
  <si>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</si>
  <si>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</si>
  <si>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</si>
  <si>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</si>
  <si>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</si>
  <si>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</si>
  <si>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</si>
  <si>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</si>
  <si>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</si>
  <si>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</si>
  <si>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</si>
  <si>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</si>
  <si>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</si>
  <si>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</si>
  <si>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</si>
  <si>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</si>
  <si>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</si>
  <si>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</si>
  <si>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</si>
  <si>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</si>
  <si>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</si>
  <si>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</si>
  <si>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</si>
  <si>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</si>
  <si>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</si>
  <si>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</si>
  <si>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</si>
  <si>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</si>
  <si>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</si>
  <si>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</si>
  <si>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</si>
  <si>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</si>
  <si>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</si>
  <si>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</si>
  <si>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</si>
  <si>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</si>
  <si>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</si>
  <si>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</si>
  <si>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</si>
  <si>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</si>
  <si>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</si>
  <si>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</si>
  <si>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</si>
  <si>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</si>
  <si>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</si>
  <si>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</si>
  <si>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</si>
  <si>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</si>
  <si>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</si>
  <si>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</si>
  <si>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</si>
  <si>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</si>
  <si>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</si>
  <si>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</si>
  <si>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</si>
  <si>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</si>
  <si>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</si>
  <si>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</si>
  <si>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</si>
  <si>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</si>
  <si>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</si>
  <si>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</si>
  <si>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</si>
  <si>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</si>
  <si>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</si>
  <si>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</si>
  <si>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</si>
  <si>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</si>
  <si>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</si>
  <si>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</si>
  <si>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</si>
  <si>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</si>
  <si>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</si>
  <si>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</si>
  <si>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</si>
  <si>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</si>
  <si>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</si>
  <si>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</si>
  <si>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</si>
  <si>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</si>
  <si>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</si>
  <si>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</si>
  <si>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</si>
  <si>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</si>
  <si>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</si>
  <si>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</si>
  <si>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</si>
  <si>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</si>
  <si>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</si>
  <si>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</si>
  <si>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</si>
  <si>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</si>
  <si>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</si>
  <si>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</si>
  <si>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</si>
  <si>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</si>
  <si>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</si>
  <si>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</si>
  <si>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</si>
  <si>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</si>
  <si>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</si>
  <si>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</si>
  <si>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</si>
  <si>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</si>
  <si>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</si>
  <si>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</si>
  <si>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</si>
  <si>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</si>
  <si>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</si>
  <si>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</si>
  <si>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</si>
  <si>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</si>
  <si>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</si>
  <si>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</si>
  <si>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</si>
  <si>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</si>
  <si>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</si>
  <si>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</si>
  <si>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</si>
  <si>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</si>
  <si>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</si>
  <si>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</si>
  <si>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</si>
  <si>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</si>
  <si>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</si>
  <si>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</si>
  <si>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</si>
  <si>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</si>
  <si>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</si>
  <si>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</si>
  <si>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</si>
  <si>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</si>
  <si>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</si>
  <si>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</si>
  <si>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</si>
  <si>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</si>
  <si>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</si>
  <si>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</si>
  <si>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</si>
  <si>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</si>
  <si>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</si>
  <si>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</si>
  <si>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</si>
  <si>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</si>
  <si>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</si>
  <si>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</si>
  <si>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</si>
  <si>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</si>
  <si>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</si>
  <si>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</si>
  <si>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</si>
  <si>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</si>
  <si>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</si>
  <si>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</si>
  <si>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</si>
  <si>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</si>
  <si>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</si>
  <si>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</si>
  <si>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</si>
  <si>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</si>
  <si>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</si>
  <si>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</si>
  <si>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</si>
  <si>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</si>
  <si>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</si>
  <si>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</si>
  <si>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</si>
  <si>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</si>
  <si>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</si>
  <si>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</si>
  <si>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</si>
  <si>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</si>
  <si>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</si>
  <si>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</si>
  <si>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</si>
  <si>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</si>
  <si>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</si>
  <si>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</si>
  <si>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</si>
  <si>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</si>
  <si>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</si>
  <si>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</si>
  <si>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</si>
  <si>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</si>
  <si>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</si>
  <si>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</si>
  <si>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</si>
  <si>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</si>
  <si>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</si>
  <si>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</si>
  <si>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</si>
  <si>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</si>
  <si>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</si>
  <si>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</si>
  <si>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</si>
  <si>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</si>
  <si>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</si>
  <si>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</si>
  <si>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</si>
  <si>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</si>
  <si>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</si>
  <si>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</si>
  <si>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</si>
  <si>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</si>
  <si>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</si>
  <si>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</si>
  <si>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</si>
  <si>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</si>
  <si>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</si>
  <si>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</si>
  <si>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</si>
  <si>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</si>
  <si>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</si>
  <si>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</si>
  <si>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</si>
  <si>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</si>
  <si>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</si>
  <si>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</si>
  <si>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</si>
  <si>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</si>
  <si>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</si>
  <si>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</si>
  <si>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</si>
  <si>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</si>
  <si>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</si>
  <si>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</si>
  <si>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</si>
  <si>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</si>
  <si>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</si>
  <si>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</si>
  <si>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</si>
  <si>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</si>
  <si>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</si>
  <si>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</si>
  <si>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</si>
  <si>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</si>
  <si>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</si>
  <si>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</si>
  <si>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</si>
  <si>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</si>
  <si>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</si>
  <si>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</si>
  <si>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</si>
  <si>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</si>
  <si>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</si>
  <si>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</si>
  <si>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</si>
  <si>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</si>
  <si>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</si>
  <si>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</si>
  <si>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</si>
  <si>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</si>
  <si>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</si>
  <si>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</si>
  <si>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</si>
  <si>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</si>
  <si>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</si>
  <si>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</si>
  <si>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</si>
  <si>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</si>
  <si>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</si>
  <si>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</si>
  <si>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</si>
  <si>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</si>
  <si>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</si>
  <si>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</si>
  <si>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</si>
  <si>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</si>
  <si>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</si>
  <si>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</si>
  <si>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</si>
  <si>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</si>
  <si>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</si>
  <si>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</si>
  <si>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</si>
  <si>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</si>
  <si>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</si>
  <si>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</si>
  <si>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</si>
  <si>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</si>
  <si>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</si>
  <si>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</si>
  <si>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</si>
  <si>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</si>
  <si>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</si>
  <si>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</si>
  <si>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</si>
  <si>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</si>
  <si>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</si>
  <si>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</si>
  <si>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</si>
  <si>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</si>
  <si>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</si>
  <si>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</si>
  <si>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</si>
  <si>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</si>
  <si>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</si>
  <si>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</si>
  <si>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</si>
  <si>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</si>
  <si>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</si>
  <si>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</si>
  <si>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</si>
  <si>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</si>
  <si>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</si>
  <si>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</si>
  <si>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</si>
  <si>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</si>
  <si>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</si>
  <si>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</si>
  <si>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</si>
  <si>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</si>
  <si>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</si>
  <si>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</si>
  <si>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</si>
  <si>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</si>
  <si>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</si>
  <si>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</si>
  <si>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</si>
  <si>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</si>
  <si>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</si>
  <si>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</si>
  <si>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</si>
  <si>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</si>
  <si>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</si>
  <si>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</si>
  <si>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</si>
  <si>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</si>
  <si>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</si>
  <si>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</si>
  <si>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</si>
  <si>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</si>
  <si>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</si>
  <si>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</si>
  <si>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</si>
  <si>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</si>
  <si>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</si>
  <si>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</si>
  <si>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</si>
  <si>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</si>
  <si>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</si>
  <si>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</si>
  <si>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</si>
  <si>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</si>
  <si>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</si>
  <si>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</si>
  <si>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</si>
  <si>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</si>
  <si>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</si>
  <si>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</si>
  <si>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</si>
  <si>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</si>
  <si>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</si>
  <si>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</si>
  <si>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</si>
  <si>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</si>
  <si>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</si>
  <si>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</si>
  <si>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</si>
  <si>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</si>
  <si>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</si>
  <si>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</si>
  <si>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</si>
  <si>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</si>
  <si>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</si>
  <si>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</si>
  <si>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</si>
  <si>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</si>
  <si>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</si>
  <si>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</si>
  <si>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</si>
  <si>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</si>
  <si>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</si>
  <si>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</si>
  <si>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</si>
  <si>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</si>
  <si>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</si>
  <si>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</si>
  <si>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</si>
  <si>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</si>
  <si>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</si>
  <si>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</si>
  <si>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</si>
  <si>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</si>
  <si>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</si>
  <si>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</si>
  <si>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</si>
  <si>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</si>
  <si>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</si>
  <si>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</si>
  <si>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</si>
  <si>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</si>
  <si>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</si>
  <si>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</si>
  <si>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</si>
  <si>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</si>
  <si>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</si>
  <si>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</si>
  <si>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</si>
  <si>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</si>
  <si>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</si>
  <si>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</si>
  <si>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</si>
  <si>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</si>
  <si>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</si>
  <si>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</si>
  <si>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</si>
  <si>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</si>
  <si>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</si>
  <si>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</si>
  <si>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</si>
  <si>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</si>
  <si>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</si>
  <si>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</si>
  <si>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</si>
  <si>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</si>
  <si>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</si>
  <si>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</si>
  <si>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</si>
  <si>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</si>
  <si>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</si>
  <si>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</si>
  <si>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</si>
  <si>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</si>
  <si>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</si>
  <si>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</si>
  <si>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</si>
  <si>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</si>
  <si>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</si>
  <si>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</si>
  <si>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</si>
  <si>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</si>
  <si>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</si>
  <si>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</si>
  <si>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</si>
  <si>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</si>
  <si>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</si>
  <si>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</si>
  <si>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</si>
  <si>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</si>
  <si>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</si>
  <si>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</si>
  <si>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</si>
  <si>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</si>
  <si>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</si>
  <si>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</si>
  <si>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</si>
  <si>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</si>
  <si>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</si>
  <si>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</si>
  <si>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</si>
  <si>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</si>
  <si>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</si>
  <si>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</si>
  <si>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</si>
  <si>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</si>
  <si>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</si>
  <si>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</si>
  <si>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</si>
  <si>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</si>
  <si>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</si>
  <si>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</si>
  <si>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</si>
  <si>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</si>
  <si>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</si>
  <si>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</si>
  <si>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</si>
  <si>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</si>
  <si>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</si>
  <si>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</si>
  <si>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</si>
  <si>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</si>
  <si>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</si>
  <si>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</si>
  <si>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</si>
  <si>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</si>
  <si>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</si>
  <si>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</si>
  <si>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</si>
  <si>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</si>
  <si>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</si>
  <si>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</si>
  <si>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</si>
  <si>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</si>
  <si>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</si>
  <si>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</si>
  <si>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</si>
  <si>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</si>
  <si>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</si>
  <si>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</si>
  <si>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</si>
  <si>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</si>
  <si>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</si>
  <si>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</si>
  <si>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</si>
  <si>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</si>
  <si>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</si>
  <si>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</si>
  <si>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</si>
  <si>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</si>
  <si>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</si>
  <si>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</si>
  <si>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</si>
  <si>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</si>
  <si>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</si>
  <si>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</si>
  <si>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</si>
  <si>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</si>
  <si>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</si>
  <si>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</si>
  <si>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</si>
  <si>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</si>
  <si>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</si>
  <si>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</si>
  <si>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</si>
  <si>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</si>
  <si>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</si>
  <si>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</si>
  <si>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</si>
  <si>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</si>
  <si>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</si>
  <si>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</si>
  <si>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</si>
  <si>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</si>
  <si>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</si>
  <si>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</si>
  <si>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</si>
  <si>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</si>
  <si>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</si>
  <si>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</si>
  <si>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</si>
  <si>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</si>
  <si>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</si>
  <si>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</si>
  <si>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</si>
  <si>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</si>
  <si>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</si>
  <si>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</si>
  <si>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</si>
  <si>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</si>
  <si>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</si>
  <si>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</si>
  <si>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</si>
  <si>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</si>
  <si>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</si>
  <si>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</si>
  <si>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</si>
  <si>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</si>
  <si>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</si>
  <si>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</si>
  <si>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</si>
  <si>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</si>
  <si>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</si>
  <si>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</si>
  <si>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</si>
  <si>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</si>
  <si>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</si>
  <si>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</si>
  <si>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</si>
  <si>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</si>
  <si>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</si>
  <si>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</si>
  <si>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</si>
  <si>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</si>
  <si>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</si>
  <si>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</si>
  <si>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</si>
  <si>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</si>
  <si>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</si>
  <si>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</si>
  <si>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</si>
  <si>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</si>
  <si>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</si>
  <si>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</si>
  <si>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</si>
  <si>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</si>
  <si>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</si>
  <si>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</si>
  <si>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</si>
  <si>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</si>
  <si>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</si>
  <si>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</si>
  <si>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</si>
  <si>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</si>
  <si>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</si>
  <si>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</si>
  <si>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</si>
  <si>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</si>
  <si>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</si>
  <si>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</si>
  <si>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</si>
  <si>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</si>
  <si>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</si>
  <si>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</si>
  <si>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</si>
  <si>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</si>
  <si>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</si>
  <si>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</si>
  <si>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</si>
  <si>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</si>
  <si>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</si>
  <si>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</si>
  <si>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</si>
  <si>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</si>
  <si>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</si>
  <si>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</si>
  <si>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</si>
  <si>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</si>
  <si>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</si>
  <si>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</si>
  <si>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</si>
  <si>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</si>
  <si>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</si>
  <si>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</si>
  <si>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</si>
  <si>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</si>
  <si>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</si>
  <si>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</si>
  <si>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</si>
  <si>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</si>
  <si>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</si>
  <si>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</si>
  <si>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</si>
  <si>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</si>
  <si>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</si>
  <si>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</si>
  <si>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</si>
  <si>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</si>
  <si>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</si>
  <si>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</si>
  <si>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</si>
  <si>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</si>
  <si>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</si>
  <si>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</si>
  <si>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</si>
  <si>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</si>
  <si>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</si>
  <si>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</si>
  <si>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</si>
  <si>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</si>
  <si>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</si>
  <si>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</si>
  <si>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</si>
  <si>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</si>
  <si>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</si>
  <si>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</si>
  <si>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</si>
  <si>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</si>
  <si>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</si>
  <si>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</si>
  <si>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</si>
  <si>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</si>
  <si>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</si>
  <si>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</si>
  <si>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</si>
  <si>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</si>
  <si>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</si>
  <si>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</si>
  <si>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</si>
  <si>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</si>
  <si>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</si>
  <si>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</si>
  <si>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</si>
  <si>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</si>
  <si>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</si>
  <si>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</si>
  <si>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</si>
  <si>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</si>
  <si>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</si>
  <si>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</si>
  <si>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</si>
  <si>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</si>
  <si>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</si>
  <si>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</si>
  <si>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</si>
  <si>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</si>
  <si>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</si>
  <si>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</si>
  <si>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</si>
  <si>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</si>
  <si>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</si>
  <si>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</si>
  <si>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</si>
  <si>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</si>
  <si>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</si>
  <si>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</si>
  <si>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</si>
  <si>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</si>
  <si>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</si>
  <si>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</si>
  <si>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</si>
  <si>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</si>
  <si>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</si>
  <si>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</si>
  <si>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</si>
  <si>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</si>
  <si>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</si>
  <si>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</si>
  <si>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</si>
  <si>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</si>
  <si>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</si>
  <si>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</si>
  <si>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</si>
  <si>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</si>
  <si>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</si>
  <si>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</si>
  <si>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</si>
  <si>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</si>
  <si>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</si>
  <si>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</si>
  <si>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</si>
  <si>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</si>
  <si>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</si>
  <si>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</si>
  <si>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</si>
  <si>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</si>
  <si>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</si>
  <si>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</si>
  <si>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</si>
  <si>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</si>
  <si>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</si>
  <si>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</si>
  <si>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</si>
  <si>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</si>
  <si>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</si>
  <si>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</si>
  <si>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</si>
  <si>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</si>
  <si>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</si>
  <si>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</si>
  <si>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</si>
  <si>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</si>
  <si>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</si>
  <si>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</si>
  <si>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</si>
  <si>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</si>
  <si>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</si>
  <si>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</si>
  <si>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</si>
  <si>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</si>
  <si>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</si>
  <si>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</si>
  <si>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</si>
  <si>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</si>
  <si>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</si>
  <si>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</si>
  <si>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</si>
  <si>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</si>
  <si>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</si>
  <si>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</si>
  <si>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</si>
  <si>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</si>
  <si>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</si>
  <si>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</si>
  <si>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</si>
  <si>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</si>
  <si>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</si>
  <si>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</si>
  <si>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</si>
  <si>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</si>
  <si>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</si>
  <si>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</si>
  <si>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</si>
  <si>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</si>
  <si>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</si>
  <si>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</si>
  <si>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</si>
  <si>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</si>
  <si>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</si>
  <si>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</si>
  <si>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</si>
  <si>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</si>
  <si>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</si>
  <si>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</si>
  <si>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</si>
  <si>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</si>
  <si>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</si>
  <si>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</si>
  <si>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</si>
  <si>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</si>
  <si>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</si>
  <si>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</si>
  <si>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</si>
  <si>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</si>
  <si>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</si>
  <si>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</si>
  <si>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</si>
  <si>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</si>
  <si>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</si>
  <si>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</si>
  <si>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</si>
  <si>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</si>
  <si>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</si>
  <si>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</si>
  <si>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</si>
  <si>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</si>
  <si>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</si>
  <si>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</si>
  <si>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</si>
  <si>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</si>
  <si>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</si>
  <si>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</si>
  <si>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</si>
  <si>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</si>
  <si>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</si>
  <si>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</si>
  <si>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</si>
  <si>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</si>
  <si>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</si>
  <si>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</si>
  <si>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</si>
  <si>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</si>
  <si>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</si>
  <si>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</si>
  <si>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</si>
  <si>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</si>
  <si>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</si>
  <si>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</si>
  <si>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</si>
  <si>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</si>
  <si>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</si>
  <si>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</si>
  <si>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</si>
  <si>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</si>
  <si>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</si>
  <si>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</si>
  <si>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</si>
  <si>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</si>
  <si>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</si>
  <si>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</si>
  <si>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</si>
  <si>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</si>
  <si>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</si>
  <si>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</si>
  <si>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</si>
  <si>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</si>
  <si>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</si>
  <si>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</si>
  <si>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</si>
  <si>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</si>
  <si>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</si>
  <si>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</si>
  <si>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</si>
  <si>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</si>
  <si>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</si>
  <si>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</si>
  <si>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</si>
  <si>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</si>
  <si>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</si>
  <si>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</si>
  <si>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</si>
  <si>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</si>
  <si>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</si>
  <si>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</si>
  <si>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</si>
  <si>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</si>
  <si>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</si>
  <si>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</si>
  <si>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</si>
  <si>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</si>
  <si>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</si>
  <si>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</si>
  <si>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</si>
  <si>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</si>
  <si>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</si>
  <si>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</si>
  <si>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</si>
  <si>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</si>
  <si>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</si>
  <si>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</si>
  <si>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</si>
  <si>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</si>
  <si>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</si>
  <si>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</si>
  <si>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</si>
  <si>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</si>
  <si>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</si>
  <si>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</si>
  <si>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</si>
  <si>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</si>
  <si>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</si>
  <si>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</si>
  <si>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</si>
  <si>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</si>
  <si>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</si>
  <si>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</si>
  <si>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</si>
  <si>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</si>
  <si>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</si>
  <si>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</si>
  <si>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</si>
  <si>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</si>
  <si>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</si>
  <si>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</si>
  <si>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</si>
  <si>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</si>
  <si>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</si>
  <si>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</si>
  <si>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</si>
  <si>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</si>
  <si>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</si>
  <si>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</si>
  <si>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</si>
  <si>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</si>
  <si>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</si>
  <si>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</si>
  <si>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</si>
  <si>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</si>
  <si>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</si>
  <si>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</si>
  <si>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</si>
  <si>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</si>
  <si>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</si>
  <si>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</si>
  <si>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</si>
  <si>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</si>
  <si>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</si>
  <si>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</si>
  <si>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</si>
  <si>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</si>
  <si>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</si>
  <si>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</si>
  <si>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</si>
  <si>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</si>
  <si>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</si>
  <si>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</si>
  <si>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</si>
  <si>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</si>
  <si>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</si>
  <si>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</si>
  <si>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</si>
  <si>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</si>
  <si>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</si>
  <si>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</si>
  <si>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</si>
  <si>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</si>
  <si>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</si>
  <si>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</si>
  <si>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</si>
  <si>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</si>
  <si>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</si>
  <si>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</si>
  <si>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</si>
  <si>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</si>
  <si>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</si>
  <si>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</si>
  <si>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</si>
  <si>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</si>
  <si>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</si>
  <si>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</si>
  <si>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</si>
  <si>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</si>
  <si>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</si>
  <si>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</si>
  <si>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</si>
  <si>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</si>
  <si>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</si>
  <si>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</si>
  <si>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</si>
  <si>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</si>
  <si>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</si>
  <si>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</si>
  <si>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</si>
  <si>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</si>
  <si>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</si>
  <si>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</si>
  <si>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</si>
  <si>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</si>
  <si>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</si>
  <si>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</si>
  <si>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</si>
  <si>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</si>
  <si>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</si>
  <si>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</si>
  <si>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</si>
  <si>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</si>
  <si>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</si>
  <si>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</si>
  <si>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</si>
  <si>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</si>
  <si>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</si>
  <si>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</si>
  <si>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</si>
  <si>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</si>
  <si>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</si>
  <si>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</si>
  <si>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</si>
  <si>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</si>
  <si>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</si>
  <si>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</si>
  <si>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</si>
  <si>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</si>
  <si>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</si>
  <si>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</si>
  <si>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</si>
  <si>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</si>
  <si>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</si>
  <si>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</si>
  <si>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</si>
  <si>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</si>
  <si>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</si>
  <si>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</si>
  <si>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</si>
  <si>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</si>
  <si>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</si>
  <si>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</si>
  <si>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</si>
  <si>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</si>
  <si>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</si>
  <si>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</si>
  <si>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</si>
  <si>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</si>
  <si>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</si>
  <si>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</si>
  <si>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</si>
  <si>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</si>
  <si>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</si>
  <si>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</si>
  <si>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</si>
  <si>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</si>
  <si>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</si>
  <si>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</si>
  <si>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</si>
  <si>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</si>
  <si>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</si>
  <si>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</si>
  <si>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</si>
  <si>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</si>
  <si>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</si>
  <si>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</si>
  <si>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</si>
  <si>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</si>
  <si>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</si>
  <si>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</si>
  <si>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</si>
  <si>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</si>
  <si>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</si>
  <si>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</si>
  <si>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</si>
  <si>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</si>
  <si>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</si>
  <si>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</si>
  <si>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</si>
  <si>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</si>
  <si>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</si>
  <si>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</si>
  <si>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</si>
  <si>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</si>
  <si>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</si>
  <si>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</si>
  <si>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</si>
  <si>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</si>
  <si>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</si>
  <si>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</si>
  <si>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</si>
  <si>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</si>
  <si>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</si>
  <si>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</si>
  <si>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</si>
  <si>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</si>
  <si>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</si>
  <si>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</si>
  <si>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</si>
  <si>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</si>
  <si>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</si>
  <si>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</si>
  <si>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</si>
  <si>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</si>
  <si>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</si>
  <si>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</si>
  <si>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</si>
  <si>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</si>
  <si>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</si>
  <si>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</si>
  <si>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</si>
  <si>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</si>
  <si>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</si>
  <si>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</si>
  <si>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</si>
  <si>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</si>
  <si>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</si>
  <si>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</si>
  <si>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</si>
  <si>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</si>
  <si>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</si>
  <si>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</si>
  <si>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</si>
  <si>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</si>
  <si>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</si>
  <si>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</si>
  <si>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</si>
  <si>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</si>
  <si>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</si>
  <si>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</si>
  <si>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</si>
  <si>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</si>
  <si>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</si>
  <si>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</si>
  <si>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</si>
  <si>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</si>
  <si>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</si>
  <si>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</si>
  <si>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</si>
  <si>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</si>
  <si>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</si>
  <si>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</si>
  <si>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</si>
  <si>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</si>
  <si>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</si>
  <si>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</si>
  <si>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</si>
  <si>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</si>
  <si>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</si>
  <si>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</si>
  <si>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</si>
  <si>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</si>
  <si>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</si>
  <si>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</si>
  <si>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</si>
  <si>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</si>
  <si>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</si>
  <si>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</si>
  <si>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</si>
  <si>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</si>
  <si>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</si>
  <si>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</si>
  <si>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</si>
  <si>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</si>
  <si>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</si>
  <si>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</si>
  <si>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</si>
  <si>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</si>
  <si>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</si>
  <si>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</si>
  <si>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</si>
  <si>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</si>
  <si>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</si>
  <si>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</si>
  <si>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</si>
  <si>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</si>
  <si>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</si>
  <si>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</si>
  <si>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</si>
  <si>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</si>
  <si>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</si>
  <si>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</si>
  <si>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</si>
  <si>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</si>
  <si>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</si>
  <si>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</si>
  <si>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</si>
  <si>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</si>
  <si>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</si>
  <si>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</si>
  <si>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</si>
  <si>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</si>
  <si>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</si>
  <si>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</si>
  <si>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</si>
  <si>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</si>
  <si>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</si>
  <si>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</si>
  <si>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</si>
  <si>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</si>
  <si>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</si>
  <si>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</si>
  <si>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</si>
  <si>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</si>
  <si>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</si>
  <si>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</si>
  <si>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</si>
  <si>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</si>
  <si>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</si>
  <si>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</si>
  <si>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</si>
  <si>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</si>
  <si>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</si>
  <si>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</si>
  <si>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</si>
  <si>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</si>
  <si>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</si>
  <si>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</si>
  <si>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</si>
  <si>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</si>
  <si>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</si>
  <si>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</si>
  <si>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</si>
  <si>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</si>
  <si>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</si>
  <si>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</si>
  <si>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</si>
  <si>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</si>
  <si>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</si>
  <si>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</si>
  <si>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</si>
  <si>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</si>
  <si>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</si>
  <si>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</si>
  <si>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</si>
  <si>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</si>
  <si>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</si>
  <si>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</si>
  <si>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</si>
  <si>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</si>
  <si>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</si>
  <si>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</si>
  <si>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</si>
  <si>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</si>
  <si>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</si>
  <si>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</si>
  <si>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</si>
  <si>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</si>
  <si>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</si>
  <si>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</si>
  <si>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</si>
  <si>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</si>
  <si>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</si>
  <si>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</si>
  <si>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</si>
  <si>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</si>
  <si>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</si>
  <si>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</si>
  <si>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</si>
  <si>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</si>
  <si>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</si>
  <si>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</si>
  <si>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</si>
  <si>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</si>
  <si>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</si>
  <si>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</si>
  <si>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</si>
  <si>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</si>
  <si>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</si>
  <si>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</si>
  <si>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</si>
  <si>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</si>
  <si>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</si>
  <si>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</si>
  <si>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</si>
  <si>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</si>
  <si>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</si>
  <si>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</si>
  <si>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</si>
  <si>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</si>
  <si>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</si>
  <si>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</si>
  <si>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</si>
  <si>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</si>
  <si>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</si>
  <si>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</si>
  <si>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</si>
  <si>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</si>
  <si>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</si>
  <si>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</si>
  <si>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</si>
  <si>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</si>
  <si>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</si>
  <si>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</si>
  <si>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</si>
  <si>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</si>
  <si>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</si>
  <si>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</si>
  <si>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</si>
  <si>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</si>
  <si>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</si>
  <si>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</si>
  <si>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</si>
  <si>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</si>
  <si>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</si>
  <si>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</si>
  <si>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</si>
  <si>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</si>
  <si>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</si>
  <si>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</si>
  <si>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</si>
  <si>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</si>
  <si>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</si>
  <si>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</si>
  <si>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</si>
  <si>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</si>
  <si>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</si>
  <si>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</si>
  <si>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</si>
  <si>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</si>
  <si>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</si>
  <si>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</si>
  <si>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</si>
  <si>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</si>
  <si>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</si>
  <si>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</si>
  <si>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</si>
  <si>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</si>
  <si>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</si>
  <si>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</si>
  <si>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</si>
  <si>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</si>
  <si>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</si>
  <si>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</si>
  <si>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</si>
  <si>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</si>
  <si>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</si>
  <si>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</si>
  <si>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</si>
  <si>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</si>
  <si>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</si>
  <si>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</si>
  <si>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</si>
  <si>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</si>
  <si>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</si>
  <si>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</si>
  <si>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</si>
  <si>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</si>
  <si>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</si>
  <si>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</si>
  <si>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</si>
  <si>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</si>
  <si>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</si>
  <si>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</si>
  <si>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</si>
  <si>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</si>
  <si>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</si>
  <si>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</si>
  <si>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</si>
  <si>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</si>
  <si>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</si>
  <si>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</si>
  <si>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</si>
  <si>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</si>
  <si>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</si>
  <si>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</si>
  <si>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</si>
  <si>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</si>
  <si>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</si>
  <si>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</si>
  <si>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</si>
  <si>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</si>
  <si>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</si>
  <si>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</si>
  <si>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</si>
  <si>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</si>
  <si>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</si>
  <si>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</si>
  <si>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</si>
  <si>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</si>
  <si>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</si>
  <si>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</si>
  <si>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</si>
  <si>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</si>
  <si>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</si>
  <si>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</si>
  <si>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</si>
  <si>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</si>
  <si>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</si>
  <si>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</si>
  <si>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</si>
  <si>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</si>
  <si>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</si>
  <si>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</si>
  <si>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</si>
  <si>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</si>
  <si>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</si>
  <si>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</si>
  <si>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</si>
  <si>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</si>
  <si>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</si>
  <si>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</si>
  <si>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</si>
  <si>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</si>
  <si>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</si>
  <si>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</si>
  <si>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</si>
  <si>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</si>
  <si>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</si>
  <si>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</si>
  <si>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</si>
  <si>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</si>
  <si>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</si>
  <si>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</si>
  <si>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</si>
  <si>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</si>
  <si>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</si>
  <si>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</si>
  <si>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</si>
  <si>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</si>
  <si>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</si>
  <si>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</si>
  <si>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</si>
  <si>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</si>
  <si>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</si>
  <si>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</si>
  <si>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</si>
  <si>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</si>
  <si>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</si>
  <si>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</si>
  <si>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</si>
  <si>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</si>
  <si>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</si>
  <si>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</si>
  <si>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</si>
  <si>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</si>
  <si>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</si>
  <si>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</si>
  <si>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</si>
  <si>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</si>
  <si>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</si>
  <si>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</si>
  <si>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</si>
  <si>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</si>
  <si>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</si>
  <si>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</si>
  <si>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</si>
  <si>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</si>
  <si>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</si>
  <si>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</si>
  <si>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</si>
  <si>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</si>
  <si>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</si>
  <si>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</si>
  <si>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</si>
  <si>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</si>
  <si>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</si>
  <si>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</si>
  <si>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</si>
  <si>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</si>
  <si>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</si>
  <si>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</si>
  <si>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</si>
  <si>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</si>
  <si>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</si>
  <si>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</si>
  <si>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</si>
  <si>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</si>
  <si>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</si>
  <si>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</si>
  <si>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</si>
  <si>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</si>
  <si>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</si>
  <si>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</si>
  <si>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</si>
  <si>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</si>
  <si>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</si>
  <si>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</si>
  <si>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</si>
  <si>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</si>
  <si>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</si>
  <si>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</si>
  <si>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</si>
  <si>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</si>
  <si>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</si>
  <si>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</si>
  <si>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</si>
  <si>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</si>
  <si>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</si>
  <si>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</si>
  <si>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</si>
  <si>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</si>
  <si>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</si>
  <si>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</si>
  <si>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</si>
  <si>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</si>
  <si>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</si>
  <si>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</si>
  <si>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</si>
  <si>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</si>
  <si>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</si>
  <si>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</si>
  <si>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</si>
  <si>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</si>
  <si>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</si>
  <si>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</si>
  <si>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</si>
  <si>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</si>
  <si>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</si>
  <si>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</si>
  <si>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</si>
  <si>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</si>
  <si>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</si>
  <si>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</si>
  <si>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</si>
  <si>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</si>
  <si>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</si>
  <si>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</si>
  <si>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</si>
  <si>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</si>
  <si>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</si>
  <si>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</si>
  <si>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</si>
  <si>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</si>
  <si>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</si>
  <si>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</si>
  <si>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</si>
  <si>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</si>
  <si>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</si>
  <si>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</si>
  <si>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</si>
  <si>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</si>
  <si>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</si>
  <si>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</si>
  <si>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</si>
  <si>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</si>
  <si>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</si>
  <si>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</si>
  <si>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</si>
  <si>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</si>
  <si>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</si>
  <si>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</si>
  <si>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</si>
  <si>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</si>
  <si>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</si>
  <si>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</si>
  <si>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</si>
  <si>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</si>
  <si>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</si>
  <si>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</si>
  <si>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</si>
  <si>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</si>
  <si>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</si>
  <si>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</si>
  <si>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</si>
  <si>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</si>
  <si>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</si>
  <si>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</si>
  <si>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</si>
  <si>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</si>
  <si>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</si>
  <si>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</si>
  <si>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</si>
  <si>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</si>
  <si>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</si>
  <si>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</si>
  <si>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</si>
  <si>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</si>
  <si>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</si>
  <si>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</si>
  <si>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</si>
  <si>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</si>
  <si>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</si>
  <si>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</si>
  <si>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</si>
  <si>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</si>
  <si>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</si>
  <si>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</si>
  <si>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</si>
  <si>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</si>
  <si>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</si>
  <si>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</si>
  <si>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</si>
  <si>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</si>
  <si>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</si>
  <si>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</si>
  <si>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</si>
  <si>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</si>
  <si>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</si>
  <si>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</si>
  <si>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</si>
  <si>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</si>
  <si>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</si>
  <si>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</si>
  <si>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</si>
  <si>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</si>
  <si>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</si>
  <si>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</si>
  <si>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</si>
  <si>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</si>
  <si>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</si>
  <si>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</si>
  <si>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</si>
  <si>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</si>
  <si>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</si>
  <si>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</si>
  <si>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</si>
  <si>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</si>
  <si>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</si>
  <si>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</si>
  <si>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</si>
  <si>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</si>
  <si>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</si>
  <si>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</si>
  <si>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</si>
  <si>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</si>
  <si>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</si>
  <si>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</si>
  <si>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</si>
  <si>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</si>
  <si>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</si>
  <si>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</si>
  <si>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</si>
  <si>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</si>
  <si>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</si>
  <si>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</si>
  <si>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</si>
  <si>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</si>
  <si>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</si>
  <si>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</si>
  <si>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</si>
  <si>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</si>
  <si>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</si>
  <si>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</si>
  <si>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</si>
  <si>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</si>
  <si>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</si>
  <si>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</si>
  <si>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</si>
  <si>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</si>
  <si>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</si>
  <si>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</si>
  <si>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</si>
  <si>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</si>
  <si>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</si>
  <si>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</si>
  <si>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</si>
  <si>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</si>
  <si>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</si>
  <si>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</si>
  <si>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</si>
  <si>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</si>
  <si>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</si>
  <si>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</si>
  <si>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</si>
  <si>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</si>
  <si>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</si>
  <si>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</si>
  <si>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</si>
  <si>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</si>
  <si>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</si>
  <si>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</si>
  <si>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</si>
  <si>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</si>
  <si>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</si>
  <si>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</si>
  <si>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</si>
  <si>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</si>
  <si>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</si>
  <si>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</si>
  <si>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</si>
  <si>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</si>
  <si>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</si>
  <si>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</si>
  <si>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</si>
  <si>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</si>
  <si>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</si>
  <si>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</si>
  <si>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</si>
  <si>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</si>
  <si>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</si>
  <si>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</si>
  <si>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</si>
  <si>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</si>
  <si>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</si>
  <si>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</si>
  <si>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</si>
  <si>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</si>
  <si>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</si>
  <si>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</si>
  <si>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</si>
  <si>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</si>
  <si>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</si>
  <si>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</si>
  <si>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</si>
  <si>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</si>
  <si>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</si>
  <si>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</si>
  <si>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</si>
  <si>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</si>
  <si>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</si>
  <si>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</si>
  <si>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</si>
  <si>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</si>
  <si>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</si>
  <si>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</si>
  <si>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</si>
  <si>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</si>
  <si>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</si>
  <si>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</si>
  <si>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</si>
  <si>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</si>
  <si>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</si>
  <si>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</si>
  <si>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</si>
  <si>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</si>
  <si>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</si>
  <si>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</si>
  <si>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</si>
  <si>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</si>
  <si>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</si>
  <si>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</si>
  <si>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</si>
  <si>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</si>
  <si>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</si>
  <si>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</si>
  <si>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</si>
  <si>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</si>
  <si>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</si>
  <si>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</si>
  <si>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</si>
  <si>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</si>
  <si>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</si>
  <si>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</si>
  <si>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</si>
  <si>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</si>
  <si>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</si>
  <si>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</si>
  <si>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</si>
  <si>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</si>
  <si>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</si>
  <si>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</si>
  <si>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</si>
  <si>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</si>
  <si>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</si>
  <si>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</si>
  <si>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</si>
  <si>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</si>
  <si>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</si>
  <si>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</si>
  <si>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</si>
  <si>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</si>
  <si>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</si>
  <si>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</si>
  <si>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</si>
  <si>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</si>
  <si>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</si>
  <si>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</si>
  <si>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</si>
  <si>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</si>
  <si>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</si>
  <si>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</si>
  <si>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</si>
  <si>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</si>
  <si>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</si>
  <si>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</si>
  <si>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</si>
  <si>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</si>
  <si>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</si>
  <si>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</si>
  <si>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</si>
  <si>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</si>
  <si>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</si>
  <si>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</si>
  <si>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</si>
  <si>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</si>
  <si>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</si>
  <si>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</si>
  <si>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</si>
  <si>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</si>
  <si>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</si>
  <si>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</si>
  <si>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</si>
  <si>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</si>
  <si>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</si>
  <si>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</si>
  <si>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</si>
  <si>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</si>
  <si>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</si>
  <si>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</si>
  <si>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</si>
  <si>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</si>
  <si>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</si>
  <si>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</si>
  <si>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</si>
  <si>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</si>
  <si>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</si>
  <si>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</si>
  <si>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</si>
  <si>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</si>
  <si>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</si>
  <si>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</si>
  <si>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</si>
  <si>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</si>
  <si>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</si>
  <si>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</si>
  <si>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</si>
  <si>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</si>
  <si>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</si>
  <si>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</si>
  <si>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</si>
  <si>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</si>
  <si>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</si>
  <si>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</si>
  <si>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</si>
  <si>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</si>
  <si>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</si>
  <si>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</si>
  <si>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</si>
  <si>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</si>
  <si>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</si>
  <si>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</si>
  <si>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</si>
  <si>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</si>
  <si>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</si>
  <si>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</si>
  <si>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</si>
  <si>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</si>
  <si>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</si>
  <si>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</si>
  <si>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</si>
  <si>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</si>
  <si>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</si>
  <si>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</si>
  <si>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</si>
  <si>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</si>
  <si>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</si>
  <si>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</si>
  <si>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</si>
  <si>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</si>
  <si>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</si>
  <si>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</si>
  <si>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</si>
  <si>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</si>
  <si>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</si>
  <si>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</si>
  <si>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</si>
  <si>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</si>
  <si>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</si>
  <si>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</si>
  <si>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</si>
  <si>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</si>
  <si>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</si>
  <si>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</si>
  <si>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</si>
  <si>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</si>
  <si>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</si>
  <si>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</si>
  <si>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</si>
  <si>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</si>
  <si>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</si>
  <si>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</si>
  <si>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</si>
  <si>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</si>
  <si>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</si>
  <si>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</si>
  <si>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</si>
  <si>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</si>
  <si>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</si>
  <si>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</si>
  <si>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</si>
  <si>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</si>
  <si>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</si>
  <si>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</si>
  <si>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</si>
  <si>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</si>
  <si>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</si>
  <si>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</si>
  <si>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</si>
  <si>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</si>
  <si>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</si>
  <si>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</si>
  <si>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</si>
  <si>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</si>
  <si>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</si>
  <si>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</si>
  <si>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</si>
  <si>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</si>
  <si>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</si>
  <si>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</si>
  <si>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</si>
  <si>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</si>
  <si>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</si>
  <si>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</si>
  <si>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</si>
  <si>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</si>
  <si>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</si>
  <si>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</si>
  <si>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</si>
  <si>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</si>
  <si>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</si>
  <si>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</si>
  <si>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</si>
  <si>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</si>
  <si>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</si>
  <si>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</si>
  <si>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</si>
  <si>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</si>
  <si>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</si>
  <si>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</si>
  <si>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</si>
  <si>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</si>
  <si>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</si>
  <si>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</si>
  <si>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</si>
  <si>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</si>
  <si>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</si>
  <si>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</si>
  <si>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</si>
  <si>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</si>
  <si>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</si>
  <si>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</si>
  <si>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</si>
  <si>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</si>
  <si>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</si>
  <si>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</si>
  <si>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</si>
  <si>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</si>
  <si>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</si>
  <si>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</si>
  <si>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</si>
  <si>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</si>
  <si>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</si>
  <si>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</si>
  <si>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</si>
  <si>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</si>
  <si>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</si>
  <si>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</si>
  <si>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</si>
  <si>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</si>
  <si>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</si>
  <si>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</si>
  <si>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</si>
  <si>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</si>
  <si>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</si>
  <si>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</si>
  <si>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</si>
  <si>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</si>
  <si>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</si>
  <si>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</si>
  <si>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</si>
  <si>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</si>
  <si>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</si>
  <si>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</si>
  <si>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</si>
  <si>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</si>
  <si>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</si>
  <si>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</si>
  <si>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</si>
  <si>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</si>
  <si>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</si>
  <si>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</si>
  <si>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</si>
  <si>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</si>
  <si>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</si>
  <si>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</si>
  <si>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</si>
  <si>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</si>
  <si>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</si>
  <si>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</si>
  <si>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</si>
  <si>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</si>
  <si>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</si>
  <si>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</si>
  <si>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</si>
  <si>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</si>
  <si>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</si>
  <si>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</si>
  <si>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</si>
  <si>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</si>
  <si>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</si>
  <si>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</si>
  <si>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</si>
  <si>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</si>
  <si>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</si>
  <si>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</si>
  <si>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</si>
  <si>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</si>
  <si>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</si>
  <si>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</si>
  <si>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</si>
  <si>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</si>
  <si>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</si>
  <si>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</si>
  <si>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</si>
  <si>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</si>
  <si>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</si>
  <si>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</si>
  <si>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</si>
  <si>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</si>
  <si>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</si>
  <si>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</si>
  <si>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</si>
  <si>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</si>
  <si>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</si>
  <si>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</si>
  <si>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</si>
  <si>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</si>
  <si>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</si>
  <si>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</si>
  <si>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</si>
  <si>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</si>
  <si>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</si>
  <si>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</si>
  <si>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</si>
  <si>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</si>
  <si>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</si>
  <si>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</si>
  <si>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</si>
  <si>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</si>
  <si>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</si>
  <si>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</si>
  <si>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</si>
  <si>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</si>
  <si>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</si>
  <si>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</si>
  <si>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</si>
  <si>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</si>
  <si>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</si>
  <si>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</si>
  <si>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</si>
  <si>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</si>
  <si>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</si>
  <si>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</si>
  <si>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</si>
  <si>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</si>
  <si>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</si>
  <si>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</si>
  <si>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</si>
  <si>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</si>
  <si>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</si>
  <si>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</si>
  <si>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</si>
  <si>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</si>
  <si>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</si>
  <si>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</si>
  <si>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</si>
  <si>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</si>
  <si>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</si>
  <si>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</si>
  <si>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</si>
  <si>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</si>
  <si>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</si>
  <si>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</si>
  <si>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</si>
  <si>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</si>
  <si>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</si>
  <si>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</si>
  <si>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</si>
  <si>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</si>
  <si>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</si>
  <si>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</si>
  <si>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</si>
  <si>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</si>
  <si>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</si>
  <si>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</si>
  <si>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</si>
  <si>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</si>
  <si>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</si>
  <si>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</si>
  <si>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</si>
  <si>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</si>
  <si>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</si>
  <si>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</si>
  <si>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</si>
  <si>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</si>
  <si>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</si>
  <si>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</si>
  <si>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</si>
  <si>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</si>
  <si>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</si>
  <si>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</si>
  <si>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</si>
  <si>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</si>
  <si>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</si>
  <si>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</si>
  <si>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</si>
  <si>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</si>
  <si>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</si>
  <si>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</si>
  <si>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</si>
  <si>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</si>
  <si>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</si>
  <si>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</si>
  <si>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</si>
  <si>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</si>
  <si>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</si>
  <si>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</si>
  <si>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</si>
  <si>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</si>
  <si>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</si>
  <si>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</si>
  <si>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</si>
  <si>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</si>
  <si>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</si>
  <si>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</si>
  <si>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</si>
  <si>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</si>
  <si>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</si>
  <si>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</si>
  <si>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</si>
  <si>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</si>
  <si>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</si>
  <si>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</si>
  <si>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</si>
  <si>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</si>
  <si>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</si>
  <si>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</si>
  <si>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</si>
  <si>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</si>
  <si>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</si>
  <si>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</si>
  <si>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</si>
  <si>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</si>
  <si>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</si>
  <si>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</si>
  <si>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</si>
  <si>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</si>
  <si>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</si>
  <si>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</si>
  <si>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</si>
  <si>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</si>
  <si>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</si>
  <si>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</si>
  <si>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</si>
  <si>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</si>
  <si>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</si>
  <si>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</si>
  <si>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</si>
  <si>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</si>
  <si>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</si>
  <si>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</si>
  <si>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</si>
  <si>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</si>
  <si>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</si>
  <si>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</si>
  <si>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</si>
  <si>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</si>
  <si>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</si>
  <si>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</si>
  <si>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</si>
  <si>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</si>
  <si>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</si>
  <si>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</si>
  <si>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</si>
  <si>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</si>
  <si>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</si>
  <si>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</si>
  <si>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</si>
  <si>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</si>
  <si>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</si>
  <si>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</si>
  <si>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</si>
  <si>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</si>
  <si>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</si>
  <si>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</si>
  <si>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</si>
  <si>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</si>
  <si>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</si>
  <si>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</si>
  <si>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</si>
  <si>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</si>
  <si>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</si>
  <si>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</si>
  <si>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</si>
  <si>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</si>
  <si>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</si>
  <si>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</si>
  <si>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</si>
  <si>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</si>
  <si>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</si>
  <si>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</si>
  <si>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</si>
  <si>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</si>
  <si>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</si>
  <si>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</si>
  <si>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</si>
  <si>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</si>
  <si>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</si>
  <si>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</si>
  <si>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</si>
  <si>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</si>
  <si>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</si>
  <si>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</si>
  <si>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</si>
  <si>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</si>
  <si>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</si>
  <si>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</si>
  <si>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</si>
  <si>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</si>
  <si>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</si>
  <si>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</si>
  <si>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</si>
  <si>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</si>
  <si>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</si>
  <si>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</si>
  <si>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</si>
  <si>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</si>
  <si>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</si>
  <si>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</si>
  <si>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</si>
  <si>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</si>
  <si>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</si>
  <si>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</si>
  <si>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</si>
  <si>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</si>
  <si>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</si>
  <si>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</si>
  <si>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</si>
  <si>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</si>
  <si>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</si>
  <si>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</si>
  <si>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</si>
  <si>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</si>
  <si>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</si>
  <si>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</si>
  <si>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</si>
  <si>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</si>
  <si>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</si>
  <si>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</si>
  <si>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</si>
  <si>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</si>
  <si>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</si>
  <si>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</si>
  <si>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</si>
  <si>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</si>
  <si>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</si>
  <si>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</si>
  <si>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</si>
  <si>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</si>
  <si>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</si>
  <si>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</si>
  <si>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</si>
  <si>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</si>
  <si>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</si>
  <si>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</si>
  <si>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</si>
  <si>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</si>
  <si>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</si>
  <si>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</si>
  <si>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</si>
  <si>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</si>
  <si>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</si>
  <si>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</si>
  <si>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</si>
  <si>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</si>
  <si>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</si>
  <si>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</si>
  <si>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</si>
  <si>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</si>
  <si>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</si>
  <si>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</si>
  <si>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</si>
  <si>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</si>
  <si>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</si>
  <si>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</si>
  <si>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</si>
  <si>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</si>
  <si>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</si>
  <si>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</si>
  <si>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</si>
  <si>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</si>
  <si>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</si>
  <si>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</si>
  <si>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</si>
  <si>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</si>
  <si>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</si>
  <si>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</si>
  <si>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</si>
  <si>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</si>
  <si>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</si>
  <si>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</si>
  <si>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</si>
  <si>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</si>
  <si>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</si>
  <si>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</si>
  <si>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</si>
  <si>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</si>
  <si>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</si>
  <si>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</si>
  <si>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</si>
  <si>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</si>
  <si>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</si>
  <si>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</si>
  <si>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</si>
  <si>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</si>
  <si>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</si>
  <si>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</si>
  <si>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</si>
  <si>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</si>
  <si>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</si>
  <si>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</si>
  <si>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</si>
  <si>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</si>
  <si>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</si>
  <si>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</si>
  <si>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</si>
  <si>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</si>
  <si>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</si>
  <si>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</si>
  <si>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</si>
  <si>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</si>
  <si>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</si>
  <si>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</si>
  <si>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</si>
  <si>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</si>
  <si>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</si>
  <si>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</si>
  <si>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</si>
  <si>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</si>
  <si>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</si>
  <si>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</si>
  <si>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</si>
  <si>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</si>
  <si>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</si>
  <si>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</si>
  <si>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</si>
  <si>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</si>
  <si>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</si>
  <si>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</si>
  <si>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</si>
  <si>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</si>
  <si>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</si>
  <si>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</si>
  <si>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</si>
  <si>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</si>
  <si>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</si>
  <si>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</si>
  <si>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</si>
  <si>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</si>
  <si>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</si>
  <si>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</si>
  <si>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</si>
  <si>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</si>
  <si>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</si>
  <si>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</si>
  <si>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</si>
  <si>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</si>
  <si>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</si>
  <si>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</si>
  <si>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</si>
  <si>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</si>
  <si>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</si>
  <si>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</si>
  <si>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</si>
  <si>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</si>
  <si>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</si>
  <si>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</si>
  <si>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</si>
  <si>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</si>
  <si>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</si>
  <si>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</si>
  <si>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</si>
  <si>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</si>
  <si>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</si>
  <si>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</si>
  <si>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</si>
  <si>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</si>
  <si>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</si>
  <si>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</si>
  <si>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</si>
  <si>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</si>
  <si>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</si>
  <si>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</si>
  <si>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</si>
  <si>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</si>
  <si>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</si>
  <si>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</si>
  <si>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</si>
  <si>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</si>
  <si>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</si>
  <si>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</si>
  <si>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</si>
  <si>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</si>
  <si>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</si>
  <si>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</si>
  <si>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</si>
  <si>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</si>
  <si>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</si>
  <si>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</si>
  <si>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</si>
  <si>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</si>
  <si>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</si>
  <si>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</si>
  <si>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</si>
  <si>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</si>
  <si>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</si>
  <si>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</si>
  <si>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</si>
  <si>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</si>
  <si>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</si>
  <si>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</si>
  <si>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</si>
  <si>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</si>
  <si>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</si>
  <si>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</si>
  <si>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</si>
  <si>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</si>
  <si>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</si>
  <si>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</si>
  <si>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</si>
  <si>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</si>
  <si>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</si>
  <si>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</si>
  <si>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</si>
  <si>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</si>
  <si>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</si>
  <si>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</si>
  <si>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</si>
  <si>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</si>
  <si>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</si>
  <si>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</si>
  <si>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</si>
  <si>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</si>
  <si>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</si>
  <si>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</si>
  <si>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</si>
  <si>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</si>
  <si>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</si>
  <si>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</si>
  <si>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</si>
  <si>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</si>
  <si>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</si>
  <si>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</si>
  <si>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</si>
  <si>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</si>
  <si>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</si>
  <si>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</si>
  <si>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</si>
  <si>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</si>
  <si>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</si>
  <si>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</si>
  <si>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</si>
  <si>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</si>
  <si>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</si>
  <si>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</si>
  <si>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</si>
  <si>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</si>
  <si>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</si>
  <si>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</si>
  <si>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</si>
  <si>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</si>
  <si>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</si>
  <si>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</si>
  <si>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</si>
  <si>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</si>
  <si>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</si>
  <si>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</si>
  <si>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</si>
  <si>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</si>
  <si>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</si>
  <si>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</si>
  <si>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</si>
  <si>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</si>
  <si>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</si>
  <si>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</si>
  <si>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</si>
  <si>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</si>
  <si>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</si>
  <si>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</si>
  <si>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</si>
  <si>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</si>
  <si>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</si>
  <si>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</si>
  <si>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</si>
  <si>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</si>
  <si>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</si>
  <si>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</si>
  <si>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</si>
  <si>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</si>
  <si>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</si>
  <si>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</si>
  <si>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</si>
  <si>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</si>
  <si>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</si>
  <si>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</si>
  <si>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</si>
  <si>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</si>
  <si>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</si>
  <si>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</si>
  <si>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</si>
  <si>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</si>
  <si>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</si>
  <si>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</si>
  <si>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</si>
  <si>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</si>
  <si>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</si>
  <si>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</si>
  <si>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</si>
  <si>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</si>
  <si>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</si>
  <si>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</si>
  <si>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</si>
  <si>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</si>
  <si>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</si>
  <si>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</si>
  <si>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</si>
  <si>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</si>
  <si>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</si>
  <si>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</si>
  <si>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</si>
  <si>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</si>
  <si>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</si>
  <si>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</si>
  <si>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</si>
  <si>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</si>
  <si>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</si>
  <si>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</si>
  <si>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</si>
  <si>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</si>
  <si>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</si>
  <si>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</si>
  <si>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</si>
  <si>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</si>
  <si>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</si>
  <si>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</si>
  <si>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</si>
  <si>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</si>
  <si>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</si>
  <si>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</si>
  <si>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</si>
  <si>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</si>
  <si>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</si>
  <si>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</si>
  <si>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</si>
  <si>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</si>
  <si>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</si>
  <si>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</si>
  <si>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</si>
  <si>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</si>
  <si>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</si>
  <si>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</si>
  <si>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</si>
  <si>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</si>
  <si>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</si>
  <si>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</si>
  <si>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</si>
  <si>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</si>
  <si>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</si>
  <si>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</si>
  <si>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</si>
  <si>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</si>
  <si>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</si>
  <si>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</si>
  <si>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</si>
  <si>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</si>
  <si>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</si>
  <si>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</si>
  <si>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</si>
  <si>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</si>
  <si>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</si>
  <si>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</si>
  <si>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</si>
  <si>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</si>
  <si>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</si>
  <si>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</si>
  <si>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</si>
  <si>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</si>
  <si>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</si>
  <si>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</si>
  <si>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</si>
  <si>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</si>
  <si>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</si>
  <si>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</si>
  <si>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</si>
  <si>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</si>
  <si>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</si>
  <si>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</si>
  <si>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</si>
  <si>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</si>
  <si>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</si>
  <si>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</si>
  <si>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</si>
  <si>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</si>
  <si>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</si>
  <si>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</si>
  <si>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</si>
  <si>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</si>
  <si>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</si>
  <si>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</si>
  <si>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</si>
  <si>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</si>
  <si>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</si>
  <si>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</si>
  <si>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</si>
  <si>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</si>
  <si>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</si>
  <si>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</si>
  <si>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</si>
  <si>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</si>
  <si>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</si>
  <si>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</si>
  <si>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</si>
  <si>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</si>
  <si>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</si>
  <si>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</si>
  <si>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</si>
  <si>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</si>
  <si>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</si>
  <si>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</si>
  <si>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</si>
  <si>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</si>
  <si>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</si>
  <si>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</si>
  <si>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</si>
  <si>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</si>
  <si>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</si>
  <si>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</si>
  <si>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</si>
  <si>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</si>
  <si>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</si>
  <si>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</si>
  <si>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</si>
  <si>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</si>
  <si>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</si>
  <si>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</si>
  <si>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</si>
  <si>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</si>
  <si>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</si>
  <si>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</si>
  <si>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</si>
  <si>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</si>
  <si>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</si>
  <si>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</si>
  <si>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</si>
  <si>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</si>
  <si>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</si>
  <si>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</si>
  <si>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</si>
  <si>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</si>
  <si>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</si>
  <si>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</si>
  <si>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</si>
  <si>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</si>
  <si>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</si>
  <si>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</si>
  <si>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</si>
  <si>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</si>
  <si>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</si>
  <si>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</si>
  <si>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</si>
  <si>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</si>
  <si>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</si>
  <si>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</si>
  <si>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</si>
  <si>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</si>
  <si>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</si>
  <si>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</si>
  <si>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</si>
  <si>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</si>
  <si>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</si>
  <si>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</si>
  <si>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</si>
  <si>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</si>
  <si>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</si>
  <si>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</si>
  <si>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</si>
  <si>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</si>
  <si>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</si>
  <si>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</si>
  <si>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</si>
  <si>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</si>
  <si>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</si>
  <si>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</si>
  <si>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</si>
  <si>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</si>
  <si>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</si>
  <si>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</si>
  <si>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</si>
  <si>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</si>
  <si>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</si>
  <si>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</si>
  <si>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</si>
  <si>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</si>
  <si>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</si>
  <si>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</si>
  <si>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</si>
  <si>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</si>
  <si>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</si>
  <si>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</si>
  <si>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</si>
  <si>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</si>
  <si>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</si>
  <si>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</si>
  <si>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</si>
  <si>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</si>
  <si>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</si>
  <si>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</si>
  <si>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</si>
  <si>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</si>
  <si>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</si>
  <si>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</si>
  <si>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</si>
  <si>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</si>
  <si>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</si>
  <si>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</si>
  <si>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</si>
  <si>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</si>
  <si>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</si>
  <si>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</si>
  <si>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</si>
  <si>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</si>
  <si>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</si>
  <si>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</si>
  <si>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</si>
  <si>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</si>
  <si>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</si>
  <si>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</si>
  <si>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</si>
  <si>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</si>
  <si>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</si>
  <si>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</si>
  <si>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</si>
  <si>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</si>
  <si>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</si>
  <si>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</si>
  <si>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</si>
  <si>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</si>
  <si>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</si>
  <si>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</si>
  <si>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</si>
  <si>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</si>
  <si>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</si>
  <si>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</si>
  <si>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</si>
  <si>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</si>
  <si>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</si>
  <si>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</si>
  <si>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</si>
  <si>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</si>
  <si>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</si>
  <si>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</si>
  <si>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</si>
  <si>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</si>
  <si>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</si>
  <si>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</si>
  <si>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</si>
  <si>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</si>
  <si>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</si>
  <si>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</si>
  <si>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</si>
  <si>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</si>
  <si>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</si>
  <si>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</si>
  <si>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</si>
  <si>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</si>
  <si>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</si>
  <si>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</si>
  <si>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</si>
  <si>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</si>
  <si>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</si>
  <si>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</si>
  <si>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</si>
  <si>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</si>
  <si>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</si>
  <si>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</si>
  <si>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</si>
  <si>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</si>
  <si>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</si>
  <si>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</si>
  <si>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</si>
  <si>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</si>
  <si>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</si>
  <si>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</si>
  <si>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</si>
  <si>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</si>
  <si>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</si>
  <si>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</si>
  <si>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</si>
  <si>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</si>
  <si>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</si>
  <si>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</si>
  <si>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</si>
  <si>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</si>
  <si>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</si>
  <si>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</si>
  <si>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</si>
  <si>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</si>
  <si>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</si>
  <si>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</si>
  <si>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</si>
  <si>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</si>
  <si>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</si>
  <si>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</si>
  <si>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</si>
  <si>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</si>
  <si>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</si>
  <si>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</si>
  <si>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</si>
  <si>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</si>
  <si>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</si>
  <si>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</si>
  <si>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</si>
  <si>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</si>
  <si>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</si>
  <si>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</si>
  <si>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</si>
  <si>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</si>
  <si>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</si>
  <si>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</si>
  <si>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</si>
  <si>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</si>
  <si>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</si>
  <si>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</si>
  <si>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</si>
  <si>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</si>
  <si>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</si>
  <si>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</si>
  <si>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</si>
  <si>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</si>
  <si>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</si>
  <si>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</si>
  <si>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</si>
  <si>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</si>
  <si>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</si>
  <si>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</si>
  <si>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</si>
  <si>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</si>
  <si>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</si>
  <si>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</si>
  <si>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</si>
  <si>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</si>
  <si>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</si>
  <si>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</si>
  <si>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</si>
  <si>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</si>
  <si>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</si>
  <si>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</si>
  <si>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</si>
  <si>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</si>
  <si>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</si>
  <si>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</si>
  <si>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</si>
  <si>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</si>
  <si>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</si>
  <si>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</si>
  <si>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</si>
  <si>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</si>
  <si>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</si>
  <si>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</si>
  <si>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</si>
  <si>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</si>
  <si>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</si>
  <si>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</si>
  <si>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</si>
  <si>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</si>
  <si>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</si>
  <si>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</si>
  <si>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</si>
  <si>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</si>
  <si>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</si>
  <si>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</si>
  <si>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</si>
  <si>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</si>
  <si>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</si>
  <si>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</si>
  <si>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</si>
  <si>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</si>
  <si>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</si>
  <si>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</si>
  <si>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</si>
  <si>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</si>
  <si>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</si>
  <si>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</si>
  <si>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</si>
  <si>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</si>
  <si>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</si>
  <si>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</si>
  <si>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</si>
  <si>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</si>
  <si>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</si>
  <si>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</si>
  <si>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</si>
  <si>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</si>
  <si>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</si>
  <si>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</si>
  <si>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</si>
  <si>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</si>
  <si>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</si>
  <si>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</si>
  <si>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</si>
  <si>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</si>
  <si>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</si>
  <si>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</si>
  <si>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</si>
  <si>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</si>
  <si>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</si>
  <si>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</si>
  <si>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</si>
  <si>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</si>
  <si>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</si>
  <si>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</si>
  <si>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</si>
  <si>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</si>
  <si>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</si>
  <si>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</si>
  <si>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</si>
  <si>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</si>
  <si>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</si>
  <si>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</si>
  <si>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</si>
  <si>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</si>
  <si>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</si>
  <si>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</si>
  <si>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</si>
  <si>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</si>
  <si>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</si>
  <si>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</si>
  <si>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</si>
  <si>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</si>
  <si>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</si>
  <si>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</si>
  <si>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</si>
  <si>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</si>
  <si>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</si>
  <si>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</si>
  <si>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</si>
  <si>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</si>
  <si>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</si>
  <si>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</si>
  <si>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</si>
  <si>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</si>
  <si>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</si>
  <si>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</si>
  <si>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</si>
  <si>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</si>
  <si>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</si>
  <si>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</si>
  <si>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</si>
  <si>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</si>
  <si>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</si>
  <si>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</si>
  <si>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</si>
  <si>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</si>
  <si>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</si>
  <si>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</si>
  <si>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</si>
  <si>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</si>
  <si>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</si>
  <si>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</si>
  <si>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</si>
  <si>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</si>
  <si>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</si>
  <si>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</si>
  <si>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</si>
  <si>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</si>
  <si>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</si>
  <si>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</si>
  <si>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</si>
  <si>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</si>
  <si>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</si>
  <si>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</si>
  <si>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</si>
  <si>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</si>
  <si>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</si>
  <si>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</si>
  <si>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</si>
  <si>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</si>
  <si>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</si>
  <si>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</si>
  <si>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</si>
  <si>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</si>
  <si>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</si>
  <si>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</si>
  <si>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</si>
  <si>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</si>
  <si>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</si>
  <si>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</si>
  <si>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</si>
  <si>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</si>
  <si>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</si>
  <si>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</si>
  <si>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</si>
  <si>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</si>
  <si>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</si>
  <si>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</si>
  <si>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</si>
  <si>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</si>
  <si>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</si>
  <si>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</si>
  <si>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</si>
  <si>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</si>
  <si>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</si>
  <si>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</si>
  <si>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</si>
  <si>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</si>
  <si>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</si>
  <si>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</si>
  <si>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</si>
  <si>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</si>
  <si>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</si>
  <si>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</si>
  <si>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</si>
  <si>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</si>
  <si>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</si>
  <si>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</si>
  <si>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</si>
  <si>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</si>
  <si>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</si>
  <si>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</si>
  <si>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</si>
  <si>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</si>
  <si>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</si>
  <si>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</si>
  <si>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</si>
  <si>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</si>
  <si>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</si>
  <si>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</si>
  <si>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</si>
  <si>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</si>
  <si>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</si>
  <si>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</si>
  <si>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</si>
  <si>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</si>
  <si>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</si>
  <si>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</si>
  <si>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</si>
  <si>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</si>
  <si>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</si>
  <si>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</si>
  <si>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</si>
  <si>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</si>
  <si>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</si>
  <si>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</si>
  <si>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</si>
  <si>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</si>
  <si>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</si>
  <si>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</si>
  <si>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</si>
  <si>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</si>
  <si>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</si>
  <si>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</si>
  <si>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</si>
  <si>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</si>
  <si>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</si>
  <si>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</si>
  <si>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</si>
  <si>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</si>
  <si>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</si>
  <si>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</si>
  <si>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</si>
  <si>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</si>
  <si>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</si>
  <si>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</si>
  <si>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</si>
  <si>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</si>
  <si>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</si>
  <si>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</si>
  <si>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</si>
  <si>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</si>
  <si>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</si>
  <si>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</si>
  <si>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</si>
  <si>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</si>
  <si>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</si>
  <si>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</si>
  <si>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</si>
  <si>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</si>
  <si>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</si>
  <si>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</si>
  <si>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</si>
  <si>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</si>
  <si>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</si>
  <si>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</si>
  <si>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</si>
  <si>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</si>
  <si>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</si>
  <si>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</si>
  <si>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</si>
  <si>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</si>
  <si>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</si>
  <si>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</si>
  <si>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</si>
  <si>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</si>
  <si>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</si>
  <si>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</si>
  <si>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</si>
  <si>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</si>
  <si>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</si>
  <si>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</si>
  <si>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</si>
  <si>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</si>
  <si>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</si>
  <si>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</si>
  <si>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</si>
  <si>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</si>
  <si>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</si>
  <si>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</si>
  <si>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</si>
  <si>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</si>
  <si>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</si>
  <si>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</si>
  <si>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</si>
  <si>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</si>
  <si>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</si>
  <si>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</si>
  <si>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</si>
  <si>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</si>
  <si>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</si>
  <si>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</si>
  <si>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</si>
  <si>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</si>
  <si>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</si>
  <si>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</si>
  <si>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</si>
  <si>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</si>
  <si>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</si>
  <si>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</si>
  <si>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</si>
  <si>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</si>
  <si>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</si>
  <si>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</si>
  <si>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</si>
  <si>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</si>
  <si>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</si>
  <si>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</si>
  <si>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</si>
  <si>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</si>
  <si>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</si>
  <si>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</si>
  <si>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</si>
  <si>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</si>
  <si>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</si>
  <si>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</si>
  <si>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</si>
  <si>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</si>
  <si>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</si>
  <si>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</si>
  <si>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</si>
  <si>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</si>
  <si>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</si>
  <si>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</si>
  <si>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</si>
  <si>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</si>
  <si>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</si>
  <si>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</si>
  <si>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</si>
  <si>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</si>
  <si>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</si>
  <si>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</si>
  <si>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</si>
  <si>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</si>
  <si>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</si>
  <si>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</si>
  <si>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</si>
  <si>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</si>
  <si>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</si>
  <si>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</si>
  <si>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</si>
  <si>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</si>
  <si>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</si>
  <si>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</si>
  <si>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</si>
  <si>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</si>
  <si>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</si>
  <si>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</si>
  <si>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</si>
  <si>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</si>
  <si>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</si>
  <si>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</si>
  <si>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</si>
  <si>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</si>
  <si>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</si>
  <si>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</si>
  <si>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</si>
  <si>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</si>
  <si>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</si>
  <si>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</si>
  <si>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</si>
  <si>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</si>
  <si>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</si>
  <si>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</si>
  <si>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</si>
  <si>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</si>
  <si>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</si>
  <si>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</si>
  <si>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</si>
  <si>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</si>
  <si>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</si>
  <si>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</si>
  <si>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</si>
  <si>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</si>
  <si>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</si>
  <si>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</si>
  <si>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</si>
  <si>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</si>
  <si>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</si>
  <si>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</si>
  <si>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</si>
  <si>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</si>
  <si>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</si>
  <si>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</si>
  <si>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</si>
  <si>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</si>
  <si>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</si>
  <si>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</si>
  <si>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</si>
  <si>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</si>
  <si>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</si>
  <si>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</si>
  <si>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</si>
  <si>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</si>
  <si>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</si>
  <si>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</si>
  <si>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</si>
  <si>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</si>
  <si>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</si>
  <si>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</si>
  <si>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</si>
  <si>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</si>
  <si>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</si>
  <si>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</si>
  <si>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</si>
  <si>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</si>
  <si>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</si>
  <si>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</si>
  <si>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</si>
  <si>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</si>
  <si>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</si>
  <si>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</si>
  <si>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</si>
  <si>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</si>
  <si>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</si>
  <si>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</si>
  <si>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</si>
  <si>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</si>
  <si>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</si>
  <si>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</si>
  <si>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</si>
  <si>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</si>
  <si>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</si>
  <si>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</si>
  <si>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</si>
  <si>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</si>
  <si>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</si>
  <si>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</si>
  <si>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</si>
  <si>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</si>
  <si>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</si>
  <si>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</si>
  <si>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</si>
  <si>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</si>
  <si>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</si>
  <si>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</si>
  <si>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</si>
  <si>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</si>
  <si>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</si>
  <si>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</si>
  <si>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</si>
  <si>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</si>
  <si>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</si>
  <si>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</si>
  <si>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</si>
  <si>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</si>
  <si>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</si>
  <si>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</si>
  <si>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</si>
  <si>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</si>
  <si>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</si>
  <si>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</si>
  <si>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</si>
  <si>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</si>
  <si>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</si>
  <si>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</si>
  <si>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</si>
  <si>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</si>
  <si>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</si>
  <si>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</si>
  <si>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</si>
  <si>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</si>
  <si>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</si>
  <si>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</si>
  <si>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</si>
  <si>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</si>
  <si>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</si>
  <si>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</si>
  <si>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</si>
  <si>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</si>
  <si>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</si>
  <si>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</si>
  <si>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</si>
  <si>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</si>
  <si>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</si>
  <si>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</si>
  <si>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</si>
  <si>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</si>
  <si>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</si>
  <si>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</si>
  <si>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</si>
  <si>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</si>
  <si>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</si>
  <si>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</si>
  <si>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</si>
  <si>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</si>
  <si>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</si>
  <si>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</si>
  <si>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</si>
  <si>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</si>
  <si>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</si>
  <si>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</si>
  <si>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</si>
  <si>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</si>
  <si>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</si>
  <si>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</si>
  <si>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</si>
  <si>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</si>
  <si>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</si>
  <si>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</si>
  <si>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</si>
  <si>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</si>
  <si>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</si>
  <si>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</si>
  <si>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</si>
  <si>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</si>
  <si>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</si>
  <si>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</si>
  <si>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</si>
  <si>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</si>
  <si>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</si>
  <si>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</si>
  <si>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</si>
  <si>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</si>
  <si>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</si>
  <si>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</si>
  <si>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</si>
  <si>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</si>
  <si>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</si>
  <si>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</si>
  <si>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</si>
  <si>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</si>
  <si>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</si>
  <si>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</si>
  <si>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</si>
  <si>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</si>
  <si>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</si>
  <si>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</si>
  <si>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</si>
  <si>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</si>
  <si>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</si>
  <si>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</si>
  <si>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</si>
  <si>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</si>
  <si>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</si>
  <si>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</si>
  <si>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</si>
  <si>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</si>
  <si>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</si>
  <si>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</si>
  <si>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</si>
  <si>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</si>
  <si>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</si>
  <si>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</si>
  <si>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</si>
  <si>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</si>
  <si>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</si>
  <si>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</si>
  <si>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</si>
  <si>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</si>
  <si>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</si>
  <si>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</si>
  <si>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</si>
  <si>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</si>
  <si>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</si>
  <si>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</si>
  <si>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</si>
  <si>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</si>
  <si>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</si>
  <si>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</si>
  <si>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</si>
  <si>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</si>
  <si>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</si>
  <si>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</si>
  <si>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</si>
  <si>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</si>
  <si>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</si>
  <si>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</si>
  <si>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</si>
  <si>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</si>
  <si>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</si>
  <si>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</si>
  <si>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</si>
  <si>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</si>
  <si>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</si>
  <si>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</si>
  <si>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</si>
  <si>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</si>
  <si>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</si>
  <si>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</si>
  <si>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</si>
  <si>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</si>
  <si>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</si>
  <si>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</si>
  <si>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</si>
  <si>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</si>
  <si>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</si>
  <si>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</si>
  <si>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</si>
  <si>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</si>
  <si>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</si>
  <si>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</si>
  <si>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</si>
  <si>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</si>
  <si>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</si>
  <si>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</si>
  <si>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</si>
  <si>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</si>
  <si>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</si>
  <si>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</si>
  <si>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</si>
  <si>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</si>
  <si>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</si>
  <si>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</si>
  <si>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</si>
  <si>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</si>
  <si>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</si>
  <si>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</si>
  <si>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</si>
  <si>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</si>
  <si>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</si>
  <si>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</si>
  <si>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</si>
  <si>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</si>
  <si>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</si>
  <si>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</si>
  <si>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</si>
  <si>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</si>
  <si>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</si>
  <si>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</si>
  <si>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</si>
  <si>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</si>
  <si>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</si>
  <si>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</si>
  <si>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</si>
  <si>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</si>
  <si>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</si>
  <si>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</si>
  <si>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</si>
  <si>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</si>
  <si>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</si>
  <si>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</si>
  <si>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</si>
  <si>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</si>
  <si>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</si>
  <si>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</si>
  <si>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</si>
  <si>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</si>
  <si>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</si>
  <si>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</si>
  <si>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</si>
  <si>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</si>
  <si>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</si>
  <si>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</si>
  <si>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</si>
  <si>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</si>
  <si>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</si>
  <si>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</si>
  <si>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</si>
  <si>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</si>
  <si>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</si>
  <si>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</si>
  <si>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</si>
  <si>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</si>
  <si>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</si>
  <si>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</si>
  <si>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</si>
  <si>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</si>
  <si>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</si>
  <si>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</si>
  <si>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</si>
  <si>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</si>
  <si>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</si>
  <si>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</si>
  <si>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</si>
  <si>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</si>
  <si>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</si>
  <si>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</si>
  <si>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</si>
  <si>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</si>
  <si>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</si>
  <si>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</si>
  <si>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</si>
  <si>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</si>
  <si>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</si>
  <si>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</si>
  <si>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</si>
  <si>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</si>
  <si>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</si>
  <si>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</si>
  <si>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</si>
  <si>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</si>
  <si>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</si>
  <si>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</si>
  <si>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</si>
  <si>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</si>
  <si>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</si>
  <si>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</si>
  <si>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</si>
  <si>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</si>
  <si>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</si>
  <si>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</si>
  <si>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</si>
  <si>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</si>
  <si>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</si>
  <si>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</si>
  <si>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</si>
  <si>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</si>
  <si>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</si>
  <si>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</si>
  <si>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</si>
  <si>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</si>
  <si>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</si>
  <si>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</si>
  <si>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</si>
  <si>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</si>
  <si>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</si>
  <si>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</si>
  <si>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</si>
  <si>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</si>
  <si>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</si>
  <si>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</si>
  <si>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</si>
  <si>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</si>
  <si>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</si>
  <si>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</si>
  <si>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</si>
  <si>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</si>
  <si>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</si>
  <si>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</si>
  <si>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</si>
  <si>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</si>
  <si>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</si>
  <si>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</si>
  <si>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</si>
  <si>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</si>
  <si>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</si>
  <si>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</si>
  <si>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</si>
  <si>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</si>
  <si>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</si>
  <si>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</si>
  <si>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</si>
  <si>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</si>
  <si>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</si>
  <si>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</si>
  <si>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</si>
  <si>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</si>
  <si>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</si>
  <si>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</si>
  <si>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</si>
  <si>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</si>
  <si>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</si>
  <si>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</si>
  <si>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</si>
  <si>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</si>
  <si>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</si>
  <si>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</si>
  <si>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</si>
  <si>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</si>
  <si>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</si>
  <si>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</si>
  <si>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</si>
  <si>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</si>
  <si>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</si>
  <si>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</si>
  <si>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</si>
  <si>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</si>
  <si>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</si>
  <si>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</si>
  <si>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</si>
  <si>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</si>
  <si>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</si>
  <si>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</si>
  <si>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</si>
  <si>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</si>
  <si>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</si>
  <si>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</si>
  <si>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</si>
  <si>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</si>
  <si>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</si>
  <si>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</si>
  <si>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</si>
  <si>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</si>
  <si>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</si>
  <si>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</si>
  <si>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</si>
  <si>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</si>
  <si>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</si>
  <si>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</si>
  <si>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</si>
  <si>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</si>
  <si>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</si>
  <si>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</si>
  <si>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</si>
  <si>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</si>
  <si>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</si>
  <si>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</si>
  <si>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</si>
  <si>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</si>
  <si>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</si>
  <si>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</si>
  <si>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</si>
  <si>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</si>
  <si>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</si>
  <si>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</si>
  <si>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</si>
  <si>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</si>
  <si>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</si>
  <si>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</si>
  <si>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</si>
  <si>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</si>
  <si>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</si>
  <si>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</si>
  <si>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</si>
  <si>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</si>
  <si>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</si>
  <si>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</si>
  <si>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</si>
  <si>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</si>
  <si>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</si>
  <si>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</si>
  <si>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</si>
  <si>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</si>
  <si>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</si>
  <si>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</si>
  <si>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</si>
  <si>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</si>
  <si>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</si>
  <si>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</si>
  <si>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</si>
  <si>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</si>
  <si>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</si>
  <si>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</si>
  <si>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</si>
  <si>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</si>
  <si>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</si>
  <si>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</si>
  <si>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</si>
  <si>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</si>
  <si>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</si>
  <si>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</si>
  <si>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</si>
  <si>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</si>
  <si>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</si>
  <si>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</si>
  <si>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</si>
  <si>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</si>
  <si>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</si>
  <si>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</si>
  <si>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</si>
  <si>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</si>
  <si>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</si>
  <si>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</si>
  <si>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</si>
  <si>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</si>
  <si>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</si>
  <si>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</si>
  <si>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</si>
  <si>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</si>
  <si>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</si>
  <si>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</si>
  <si>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</si>
  <si>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</si>
  <si>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</si>
  <si>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</si>
  <si>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</si>
  <si>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</si>
  <si>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</si>
  <si>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</si>
  <si>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</si>
  <si>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</si>
  <si>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</si>
  <si>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</si>
  <si>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</si>
  <si>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</si>
  <si>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</si>
  <si>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</si>
  <si>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</si>
  <si>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</si>
  <si>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</si>
  <si>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</si>
  <si>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</si>
  <si>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</si>
  <si>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</si>
  <si>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</si>
  <si>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</si>
  <si>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</si>
  <si>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</si>
  <si>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</si>
  <si>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</si>
  <si>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</si>
  <si>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</si>
  <si>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</si>
  <si>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</si>
  <si>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</si>
  <si>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</si>
  <si>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</si>
  <si>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</si>
  <si>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</si>
  <si>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</si>
  <si>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</si>
  <si>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</si>
  <si>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</si>
  <si>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</si>
  <si>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</si>
  <si>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</si>
  <si>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</si>
  <si>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</si>
  <si>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</si>
  <si>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</si>
  <si>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</si>
  <si>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</si>
  <si>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</si>
  <si>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</si>
  <si>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</si>
  <si>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</si>
  <si>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</si>
  <si>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</si>
  <si>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</si>
  <si>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</si>
  <si>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</si>
  <si>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</si>
  <si>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</si>
  <si>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</si>
  <si>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</si>
  <si>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</si>
  <si>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</si>
  <si>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</si>
  <si>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</si>
  <si>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</si>
  <si>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</si>
  <si>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</si>
  <si>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</si>
  <si>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</si>
  <si>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</si>
  <si>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</si>
  <si>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</si>
  <si>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</si>
  <si>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</si>
  <si>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</si>
  <si>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</si>
  <si>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</si>
  <si>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</si>
  <si>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</si>
  <si>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</si>
  <si>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</si>
  <si>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</si>
  <si>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</si>
  <si>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</si>
  <si>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</si>
  <si>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</si>
  <si>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</si>
  <si>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</si>
  <si>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</si>
  <si>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</si>
  <si>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</si>
  <si>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</si>
  <si>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</si>
  <si>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</si>
  <si>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</si>
  <si>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</si>
  <si>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</si>
  <si>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</si>
  <si>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</si>
  <si>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</si>
  <si>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</si>
  <si>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</si>
  <si>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</si>
  <si>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</si>
  <si>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</si>
  <si>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</si>
  <si>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</si>
  <si>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</si>
  <si>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</si>
  <si>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</si>
  <si>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</si>
  <si>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</si>
  <si>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</si>
  <si>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</si>
  <si>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</si>
  <si>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</si>
  <si>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</si>
  <si>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</si>
  <si>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</si>
  <si>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</si>
  <si>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</si>
  <si>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</si>
  <si>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</si>
  <si>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</si>
  <si>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</si>
  <si>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</si>
  <si>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</si>
  <si>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</si>
  <si>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</si>
  <si>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</si>
  <si>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</si>
  <si>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</si>
  <si>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</si>
  <si>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</si>
  <si>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</si>
  <si>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</si>
  <si>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</si>
  <si>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</si>
  <si>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</si>
  <si>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</si>
  <si>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</si>
  <si>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</si>
  <si>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</si>
  <si>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</si>
  <si>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</si>
  <si>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</si>
  <si>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</si>
  <si>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</si>
  <si>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</si>
  <si>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</si>
  <si>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</si>
  <si>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</si>
  <si>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</si>
  <si>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</si>
  <si>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</si>
  <si>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</si>
  <si>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</si>
  <si>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</si>
  <si>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</si>
  <si>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</si>
  <si>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</si>
  <si>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</si>
  <si>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</si>
  <si>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</si>
  <si>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</si>
  <si>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</si>
  <si>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</si>
  <si>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</si>
  <si>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</si>
  <si>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</si>
  <si>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</si>
  <si>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</si>
  <si>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</si>
  <si>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</si>
  <si>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</si>
  <si>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</si>
  <si>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</si>
  <si>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</si>
  <si>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</si>
  <si>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</si>
  <si>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</si>
  <si>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</si>
  <si>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</si>
  <si>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</si>
  <si>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</si>
  <si>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</si>
  <si>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</si>
  <si>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</si>
  <si>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</si>
  <si>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</si>
  <si>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</si>
  <si>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</si>
  <si>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</si>
  <si>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</si>
  <si>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</si>
  <si>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</si>
  <si>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</si>
  <si>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</si>
  <si>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</si>
  <si>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</si>
  <si>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</si>
  <si>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</si>
  <si>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</si>
  <si>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</si>
  <si>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</si>
  <si>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</si>
  <si>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</si>
  <si>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</si>
  <si>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</si>
  <si>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</si>
  <si>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</si>
  <si>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</si>
  <si>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</si>
  <si>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</si>
  <si>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</si>
  <si>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</si>
  <si>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</si>
  <si>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</si>
  <si>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</si>
  <si>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</si>
  <si>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</si>
  <si>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</si>
  <si>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</si>
  <si>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</si>
  <si>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</si>
  <si>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</si>
  <si>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</si>
  <si>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</si>
  <si>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</si>
  <si>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</si>
  <si>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</si>
  <si>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</si>
  <si>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</si>
  <si>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</si>
  <si>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</si>
  <si>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</si>
  <si>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</si>
  <si>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</si>
  <si>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</si>
  <si>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</si>
  <si>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</si>
  <si>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</si>
  <si>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</si>
  <si>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</si>
  <si>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</si>
  <si>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</si>
  <si>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</si>
  <si>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</si>
  <si>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</si>
  <si>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</si>
  <si>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</si>
  <si>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</si>
  <si>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</si>
  <si>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</si>
  <si>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</si>
  <si>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</si>
  <si>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</si>
  <si>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</si>
  <si>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</si>
  <si>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</si>
  <si>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</si>
  <si>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</si>
  <si>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</si>
  <si>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</si>
  <si>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</si>
  <si>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</si>
  <si>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</si>
  <si>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</si>
  <si>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</si>
  <si>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</si>
  <si>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</si>
  <si>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</si>
  <si>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</si>
  <si>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</si>
  <si>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</si>
  <si>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</si>
  <si>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</si>
  <si>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</si>
  <si>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</si>
  <si>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</si>
  <si>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</si>
  <si>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</si>
  <si>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</si>
  <si>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</si>
  <si>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</si>
  <si>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</si>
  <si>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</si>
  <si>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</si>
  <si>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</si>
  <si>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</si>
  <si>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</si>
  <si>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</si>
  <si>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</si>
  <si>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</si>
  <si>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</si>
  <si>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</si>
  <si>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</si>
  <si>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</si>
  <si>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</si>
  <si>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</si>
  <si>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</si>
  <si>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</si>
  <si>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</si>
  <si>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</si>
  <si>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</si>
  <si>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</si>
  <si>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</si>
  <si>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</si>
  <si>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</si>
  <si>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</si>
  <si>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</si>
  <si>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</si>
  <si>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</si>
  <si>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</si>
  <si>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</si>
  <si>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</si>
  <si>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</si>
  <si>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</si>
  <si>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</si>
  <si>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</si>
  <si>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</si>
  <si>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</si>
  <si>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</si>
  <si>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</si>
  <si>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</si>
  <si>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</si>
  <si>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</si>
  <si>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</si>
  <si>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</si>
  <si>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</si>
  <si>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</si>
  <si>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</si>
  <si>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</si>
  <si>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</si>
  <si>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</si>
  <si>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</si>
  <si>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</si>
  <si>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</si>
  <si>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</si>
  <si>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</si>
  <si>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</si>
  <si>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</si>
  <si>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</si>
  <si>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</si>
  <si>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</si>
  <si>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</si>
  <si>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</si>
  <si>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</si>
  <si>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</si>
  <si>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</si>
  <si>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</si>
  <si>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</si>
  <si>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</si>
  <si>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</si>
  <si>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</si>
  <si>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</si>
  <si>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</si>
  <si>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</si>
  <si>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</si>
  <si>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</si>
  <si>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</si>
  <si>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</si>
  <si>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</si>
  <si>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</si>
  <si>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</si>
  <si>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</si>
  <si>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</si>
  <si>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</si>
  <si>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</si>
  <si>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</si>
  <si>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</si>
  <si>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</si>
  <si>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</si>
  <si>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</si>
  <si>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</si>
  <si>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</si>
  <si>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</si>
  <si>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</si>
  <si>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</si>
  <si>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</si>
  <si>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</si>
  <si>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</si>
  <si>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</si>
  <si>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</si>
  <si>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</si>
  <si>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</si>
  <si>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</si>
  <si>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</si>
  <si>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</si>
  <si>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</si>
  <si>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</si>
  <si>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</si>
  <si>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</si>
  <si>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</si>
  <si>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</si>
  <si>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</si>
  <si>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</si>
  <si>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</si>
  <si>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</si>
  <si>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</si>
  <si>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</si>
  <si>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</si>
  <si>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</si>
  <si>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</si>
  <si>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</si>
  <si>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</si>
  <si>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</si>
  <si>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</si>
  <si>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</si>
  <si>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</si>
  <si>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</si>
  <si>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</si>
  <si>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</si>
  <si>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</si>
  <si>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</si>
  <si>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</si>
  <si>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</si>
  <si>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</si>
  <si>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</si>
  <si>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</si>
  <si>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</si>
  <si>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</si>
  <si>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</si>
  <si>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</si>
  <si>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</si>
  <si>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</si>
  <si>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</si>
  <si>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</si>
  <si>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</si>
  <si>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</si>
  <si>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</si>
  <si>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</si>
  <si>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</si>
  <si>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</si>
  <si>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</si>
  <si>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</si>
  <si>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</si>
  <si>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</si>
  <si>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</si>
  <si>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</si>
  <si>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</si>
  <si>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</si>
  <si>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</si>
  <si>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</si>
  <si>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</si>
  <si>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</si>
  <si>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</si>
  <si>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</si>
  <si>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</si>
  <si>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</si>
  <si>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</si>
  <si>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</si>
  <si>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</si>
  <si>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</si>
  <si>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</si>
  <si>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</si>
  <si>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</si>
  <si>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</si>
  <si>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</si>
  <si>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</si>
  <si>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</si>
  <si>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</si>
  <si>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</si>
  <si>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</si>
  <si>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</si>
  <si>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</si>
  <si>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</si>
  <si>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</si>
  <si>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</si>
  <si>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</si>
  <si>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</si>
  <si>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</si>
  <si>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</si>
  <si>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</si>
  <si>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</si>
  <si>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</si>
  <si>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</si>
  <si>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</si>
  <si>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</si>
  <si>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</si>
  <si>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</si>
  <si>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</si>
  <si>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</si>
  <si>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</si>
  <si>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</si>
  <si>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</si>
  <si>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</si>
  <si>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</si>
  <si>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</si>
  <si>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</si>
  <si>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</si>
  <si>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</si>
  <si>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</si>
  <si>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</si>
  <si>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</si>
  <si>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</si>
  <si>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</si>
  <si>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</si>
  <si>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</si>
  <si>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</si>
  <si>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</si>
  <si>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</si>
  <si>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</si>
  <si>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</si>
  <si>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</si>
  <si>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</si>
  <si>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</si>
  <si>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</si>
  <si>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</si>
  <si>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</si>
  <si>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</si>
  <si>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</si>
  <si>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</si>
  <si>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</si>
  <si>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</si>
  <si>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</si>
  <si>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</si>
  <si>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</si>
  <si>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</si>
  <si>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</si>
  <si>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</si>
  <si>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</si>
  <si>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</si>
  <si>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</si>
  <si>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</si>
  <si>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</si>
  <si>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</si>
  <si>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</si>
  <si>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</si>
  <si>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</si>
  <si>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</si>
  <si>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</si>
  <si>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</si>
  <si>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</si>
  <si>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</si>
  <si>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</si>
  <si>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</si>
  <si>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</si>
  <si>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</si>
  <si>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</si>
  <si>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</si>
  <si>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</si>
  <si>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</si>
  <si>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</si>
  <si>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</si>
  <si>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</si>
  <si>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</si>
  <si>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</si>
  <si>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</si>
  <si>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</si>
  <si>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</si>
  <si>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</si>
  <si>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</si>
  <si>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</si>
  <si>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</si>
  <si>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</si>
  <si>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</si>
  <si>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</si>
  <si>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</si>
  <si>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</si>
  <si>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</si>
  <si>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</si>
  <si>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</si>
  <si>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</si>
  <si>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</si>
  <si>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</si>
  <si>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</si>
  <si>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</si>
  <si>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</si>
  <si>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</si>
  <si>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</si>
  <si>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</si>
  <si>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</si>
  <si>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</si>
  <si>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</si>
  <si>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</si>
  <si>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</si>
  <si>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</si>
  <si>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</si>
  <si>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</si>
  <si>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</si>
  <si>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</si>
  <si>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</si>
  <si>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</si>
  <si>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</si>
  <si>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</si>
  <si>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</si>
  <si>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</si>
  <si>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</si>
  <si>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</si>
  <si>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</si>
  <si>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</si>
  <si>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</si>
  <si>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</si>
  <si>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</si>
  <si>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</si>
  <si>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</si>
  <si>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</si>
  <si>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</si>
  <si>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</si>
  <si>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</si>
  <si>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</si>
  <si>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</si>
  <si>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</si>
  <si>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</si>
  <si>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</si>
  <si>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</si>
  <si>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</si>
  <si>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</si>
  <si>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</si>
  <si>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</si>
  <si>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</si>
  <si>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</si>
  <si>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</si>
  <si>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</si>
  <si>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</si>
  <si>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</si>
  <si>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</si>
  <si>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</si>
  <si>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</si>
  <si>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</si>
  <si>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</si>
  <si>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</si>
  <si>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</si>
  <si>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</si>
  <si>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</si>
  <si>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</si>
  <si>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</si>
  <si>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</si>
  <si>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</si>
  <si>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</si>
  <si>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</si>
  <si>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</si>
  <si>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</si>
  <si>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</si>
  <si>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</si>
  <si>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</si>
  <si>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</si>
  <si>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</si>
  <si>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</si>
  <si>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</si>
  <si>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</si>
  <si>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</si>
  <si>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</si>
  <si>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</si>
  <si>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</si>
  <si>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</si>
  <si>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</si>
  <si>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</si>
  <si>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</si>
  <si>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</si>
  <si>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</si>
  <si>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</si>
  <si>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</si>
  <si>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</si>
  <si>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</si>
  <si>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</si>
  <si>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</si>
  <si>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</si>
  <si>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</si>
  <si>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</si>
  <si>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</si>
  <si>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</si>
  <si>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</si>
  <si>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</si>
  <si>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</si>
  <si>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</si>
  <si>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</si>
  <si>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</si>
  <si>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</si>
  <si>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</si>
  <si>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</si>
  <si>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</si>
  <si>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</si>
  <si>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</si>
  <si>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</si>
  <si>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</si>
  <si>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</si>
  <si>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</si>
  <si>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</si>
  <si>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</si>
  <si>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</si>
  <si>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</si>
  <si>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</si>
  <si>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</si>
  <si>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</si>
  <si>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</si>
  <si>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</si>
  <si>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</si>
  <si>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</si>
  <si>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</si>
  <si>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</si>
  <si>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</si>
  <si>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</si>
  <si>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</si>
  <si>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</si>
  <si>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</si>
  <si>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</si>
  <si>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</si>
  <si>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</si>
  <si>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</si>
  <si>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</si>
  <si>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</si>
  <si>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</si>
  <si>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</si>
  <si>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</si>
  <si>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</si>
  <si>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</si>
  <si>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</si>
  <si>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</si>
  <si>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</si>
  <si>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</si>
  <si>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</si>
  <si>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</si>
  <si>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</si>
  <si>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</si>
  <si>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</si>
  <si>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</si>
  <si>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</si>
  <si>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</si>
  <si>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</si>
  <si>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</si>
  <si>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</si>
  <si>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</si>
  <si>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</si>
  <si>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</si>
  <si>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</si>
  <si>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</si>
  <si>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</si>
  <si>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</si>
  <si>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</si>
  <si>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</si>
  <si>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</si>
  <si>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</si>
  <si>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</si>
  <si>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</si>
  <si>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</si>
  <si>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</si>
  <si>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</si>
  <si>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</si>
  <si>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</si>
  <si>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</si>
  <si>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</si>
  <si>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</si>
  <si>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</si>
  <si>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</si>
  <si>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</si>
  <si>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</si>
  <si>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</si>
  <si>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</si>
  <si>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</si>
  <si>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</si>
  <si>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</si>
  <si>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</si>
  <si>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</si>
  <si>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</si>
  <si>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</si>
  <si>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</si>
  <si>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</si>
  <si>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</si>
  <si>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</si>
  <si>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</si>
  <si>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</si>
  <si>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</si>
  <si>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</si>
  <si>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</si>
  <si>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</si>
  <si>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</si>
  <si>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</si>
  <si>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</si>
  <si>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</si>
  <si>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</si>
  <si>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</si>
  <si>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</si>
  <si>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</si>
  <si>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</si>
  <si>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</si>
  <si>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</si>
  <si>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</si>
  <si>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</si>
  <si>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</si>
  <si>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</si>
  <si>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</si>
  <si>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</si>
  <si>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</si>
  <si>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</si>
  <si>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</si>
  <si>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</si>
  <si>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</si>
  <si>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</si>
  <si>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</si>
  <si>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</si>
  <si>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</si>
  <si>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</si>
  <si>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</si>
  <si>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</si>
  <si>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</si>
  <si>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</si>
  <si>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</si>
  <si>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</si>
  <si>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</si>
  <si>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</si>
  <si>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</si>
  <si>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</si>
  <si>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</si>
  <si>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</si>
  <si>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</si>
  <si>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</si>
  <si>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</si>
  <si>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</si>
  <si>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</si>
  <si>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</si>
  <si>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</si>
  <si>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</si>
  <si>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</si>
  <si>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</si>
  <si>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</si>
  <si>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</si>
  <si>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</si>
  <si>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</si>
  <si>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</si>
  <si>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</si>
  <si>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</si>
  <si>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</si>
  <si>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</si>
  <si>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</si>
  <si>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</si>
  <si>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</si>
  <si>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</si>
  <si>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</si>
  <si>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</si>
  <si>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</si>
  <si>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</si>
  <si>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</si>
  <si>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</si>
  <si>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</si>
  <si>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</si>
  <si>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</si>
  <si>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</si>
  <si>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</si>
  <si>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</si>
  <si>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</si>
  <si>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</si>
  <si>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</si>
  <si>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</si>
  <si>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</si>
  <si>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</si>
  <si>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</si>
  <si>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</si>
  <si>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</si>
  <si>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</si>
  <si>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</si>
  <si>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</si>
  <si>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</si>
  <si>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</si>
  <si>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</si>
  <si>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</si>
  <si>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</si>
  <si>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</si>
  <si>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</si>
  <si>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</si>
  <si>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</si>
  <si>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</si>
  <si>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</si>
  <si>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</si>
  <si>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</si>
  <si>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</si>
  <si>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</si>
  <si>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</si>
  <si>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</si>
  <si>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</si>
  <si>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</si>
  <si>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</si>
  <si>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</si>
  <si>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</si>
  <si>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</si>
  <si>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</si>
  <si>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</si>
  <si>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</si>
  <si>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</si>
  <si>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</si>
  <si>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</si>
  <si>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</si>
  <si>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</si>
  <si>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</si>
  <si>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</si>
  <si>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</si>
  <si>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</si>
  <si>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</si>
  <si>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</si>
  <si>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</si>
  <si>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</si>
  <si>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</si>
  <si>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</si>
  <si>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</si>
  <si>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</si>
  <si>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</si>
  <si>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</si>
  <si>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</si>
  <si>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</si>
  <si>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</si>
  <si>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</si>
  <si>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</si>
  <si>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</si>
  <si>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</si>
  <si>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</si>
  <si>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</si>
  <si>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</si>
  <si>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</si>
  <si>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</si>
  <si>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</si>
  <si>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</si>
  <si>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</si>
  <si>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</si>
  <si>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</si>
  <si>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</si>
  <si>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</si>
  <si>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</si>
  <si>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</si>
  <si>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</si>
  <si>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</si>
  <si>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</si>
  <si>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</si>
  <si>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</si>
  <si>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</si>
  <si>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</si>
  <si>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</si>
  <si>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</si>
  <si>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</si>
  <si>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</si>
  <si>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</si>
  <si>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</si>
  <si>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</si>
  <si>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</si>
  <si>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</si>
  <si>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</si>
  <si>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</si>
  <si>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</si>
  <si>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</si>
  <si>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</si>
  <si>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</si>
  <si>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</si>
  <si>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</si>
  <si>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</si>
  <si>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</si>
  <si>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</si>
  <si>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</si>
  <si>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</si>
  <si>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</si>
  <si>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</si>
  <si>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</si>
  <si>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</si>
  <si>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</si>
  <si>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</si>
  <si>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</si>
  <si>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</si>
  <si>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</si>
  <si>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</si>
  <si>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</si>
  <si>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</si>
  <si>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</si>
  <si>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</si>
  <si>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</si>
  <si>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</si>
  <si>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</si>
  <si>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</si>
  <si>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</si>
  <si>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</si>
  <si>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</si>
  <si>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</si>
  <si>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</si>
  <si>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</si>
  <si>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</si>
  <si>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</si>
  <si>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</si>
  <si>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</si>
  <si>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</si>
  <si>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</si>
  <si>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</si>
  <si>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</si>
  <si>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</si>
  <si>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</si>
  <si>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</si>
  <si>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</si>
  <si>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</si>
  <si>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</si>
  <si>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</si>
  <si>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</si>
  <si>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</si>
  <si>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</si>
  <si>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</si>
  <si>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</si>
  <si>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</si>
  <si>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</si>
  <si>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</si>
  <si>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</si>
  <si>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</si>
  <si>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</si>
  <si>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</si>
  <si>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</si>
  <si>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</si>
  <si>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</si>
  <si>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</si>
  <si>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</si>
  <si>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</si>
  <si>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</si>
  <si>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</si>
  <si>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</si>
  <si>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</si>
  <si>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</si>
  <si>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</si>
  <si>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</si>
  <si>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</si>
  <si>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</si>
  <si>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</si>
  <si>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</si>
  <si>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</si>
  <si>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</si>
  <si>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</si>
  <si>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</si>
  <si>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</si>
  <si>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</si>
  <si>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</si>
  <si>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</si>
  <si>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</si>
  <si>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</si>
  <si>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</si>
  <si>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</si>
  <si>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</si>
  <si>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</si>
  <si>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</si>
  <si>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</si>
  <si>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</si>
  <si>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</si>
  <si>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</si>
  <si>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</si>
  <si>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</si>
  <si>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</si>
  <si>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</si>
  <si>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</si>
  <si>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</si>
  <si>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</si>
  <si>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</si>
  <si>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</si>
  <si>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</si>
  <si>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</si>
  <si>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</si>
  <si>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</si>
  <si>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</si>
  <si>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</si>
  <si>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</si>
  <si>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</si>
  <si>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</si>
  <si>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</si>
  <si>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</si>
  <si>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</si>
  <si>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</si>
  <si>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</si>
  <si>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</si>
  <si>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</si>
  <si>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</si>
  <si>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</si>
  <si>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</si>
  <si>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</si>
  <si>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</si>
  <si>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</si>
  <si>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</si>
  <si>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</si>
  <si>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</si>
  <si>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</si>
  <si>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</si>
  <si>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</si>
  <si>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</si>
  <si>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</si>
  <si>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</si>
  <si>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</si>
  <si>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</si>
  <si>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</si>
  <si>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</si>
  <si>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</si>
  <si>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</si>
  <si>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</si>
  <si>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</si>
  <si>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</si>
  <si>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</si>
  <si>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</si>
  <si>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</si>
  <si>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</si>
  <si>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</si>
  <si>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</si>
  <si>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</si>
  <si>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</si>
  <si>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</si>
  <si>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</si>
  <si>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</si>
  <si>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</si>
  <si>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</si>
  <si>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</si>
  <si>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</si>
  <si>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</si>
  <si>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</si>
  <si>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</si>
  <si>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</si>
  <si>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</si>
  <si>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</si>
  <si>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</si>
  <si>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</si>
  <si>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</si>
  <si>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</si>
  <si>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</si>
  <si>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</si>
  <si>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</si>
  <si>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</si>
  <si>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</si>
  <si>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</si>
  <si>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</si>
  <si>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</si>
  <si>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</si>
  <si>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</si>
  <si>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</si>
  <si>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</si>
  <si>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</si>
  <si>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</si>
  <si>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</si>
  <si>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</si>
  <si>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</si>
  <si>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</si>
  <si>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</si>
  <si>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</si>
  <si>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</si>
  <si>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</si>
  <si>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</si>
  <si>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</si>
  <si>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</si>
  <si>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</si>
  <si>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</si>
  <si>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</si>
  <si>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</si>
  <si>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</si>
  <si>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</si>
  <si>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</si>
  <si>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</si>
  <si>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</si>
  <si>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</si>
  <si>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</si>
  <si>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</si>
  <si>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</si>
  <si>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</si>
  <si>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</si>
  <si>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</si>
  <si>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</si>
  <si>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</si>
  <si>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</si>
  <si>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</si>
  <si>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</si>
  <si>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</si>
  <si>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</si>
  <si>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</si>
  <si>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</si>
  <si>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</si>
  <si>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</si>
  <si>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</si>
  <si>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</si>
  <si>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</si>
  <si>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</si>
  <si>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</si>
  <si>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</si>
  <si>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</si>
  <si>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</si>
  <si>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</si>
  <si>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</si>
  <si>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</si>
  <si>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</si>
  <si>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</si>
  <si>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</si>
  <si>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</si>
  <si>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</si>
  <si>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</si>
  <si>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</si>
  <si>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</si>
  <si>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</si>
  <si>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</si>
  <si>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</si>
  <si>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</si>
  <si>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</si>
  <si>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</si>
  <si>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</si>
  <si>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</si>
  <si>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</si>
  <si>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</si>
  <si>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</si>
  <si>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</si>
  <si>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</si>
  <si>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</si>
  <si>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</si>
  <si>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</si>
  <si>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</si>
  <si>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</si>
  <si>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</si>
  <si>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</si>
  <si>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</si>
  <si>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</si>
  <si>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</si>
  <si>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</si>
  <si>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</si>
  <si>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</si>
  <si>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</si>
  <si>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</si>
  <si>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</si>
  <si>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</si>
  <si>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</si>
  <si>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</si>
  <si>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</si>
  <si>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</si>
  <si>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</si>
  <si>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</si>
  <si>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</si>
  <si>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</si>
  <si>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</si>
  <si>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</si>
  <si>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</si>
  <si>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</si>
  <si>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</si>
  <si>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</si>
  <si>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</si>
  <si>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</si>
  <si>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</si>
  <si>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</si>
  <si>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</si>
  <si>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</si>
  <si>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</si>
  <si>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</si>
  <si>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</si>
  <si>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</si>
  <si>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</si>
  <si>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</si>
  <si>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</si>
  <si>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</si>
  <si>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</si>
  <si>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</si>
  <si>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</si>
  <si>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</si>
  <si>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</si>
  <si>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</si>
  <si>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</si>
  <si>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</si>
  <si>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</si>
  <si>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</si>
  <si>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</si>
  <si>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</si>
  <si>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</si>
  <si>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</si>
  <si>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</si>
  <si>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</si>
  <si>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</si>
  <si>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</si>
  <si>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</si>
  <si>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</si>
  <si>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</si>
  <si>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</si>
  <si>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</si>
  <si>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</si>
  <si>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</si>
  <si>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</si>
  <si>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</si>
  <si>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</si>
  <si>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</si>
  <si>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</si>
  <si>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</si>
  <si>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</si>
  <si>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</si>
  <si>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</si>
  <si>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</si>
  <si>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</si>
  <si>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</si>
  <si>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</si>
  <si>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</si>
  <si>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</si>
  <si>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</si>
  <si>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</si>
  <si>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</si>
  <si>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</si>
  <si>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</si>
  <si>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</si>
  <si>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</si>
  <si>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</si>
  <si>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</si>
  <si>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</si>
  <si>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</si>
  <si>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</si>
  <si>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</si>
  <si>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</si>
  <si>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</si>
  <si>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</si>
  <si>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</si>
  <si>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</si>
  <si>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</si>
  <si>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</si>
  <si>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</si>
  <si>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</si>
  <si>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</si>
  <si>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</si>
  <si>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</si>
  <si>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</si>
  <si>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</si>
  <si>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</si>
  <si>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</si>
  <si>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</si>
  <si>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</si>
  <si>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</si>
  <si>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</si>
  <si>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</si>
  <si>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</si>
  <si>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</si>
  <si>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</si>
  <si>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</si>
  <si>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</si>
  <si>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</si>
  <si>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</si>
  <si>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</si>
  <si>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</si>
  <si>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</si>
  <si>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</si>
  <si>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</si>
  <si>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</si>
  <si>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</si>
  <si>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</si>
  <si>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</si>
  <si>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</si>
  <si>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</si>
  <si>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</si>
  <si>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</si>
  <si>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</si>
  <si>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</si>
  <si>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</si>
  <si>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</si>
  <si>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</si>
  <si>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</si>
  <si>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</si>
  <si>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</si>
  <si>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</si>
  <si>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</si>
  <si>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</si>
  <si>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</si>
  <si>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</si>
  <si>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</si>
  <si>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</si>
  <si>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</si>
  <si>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</si>
  <si>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</si>
  <si>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</si>
  <si>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</si>
  <si>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</si>
  <si>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</si>
  <si>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</si>
  <si>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</si>
  <si>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</si>
  <si>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</si>
  <si>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</si>
  <si>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</si>
  <si>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</si>
  <si>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</si>
  <si>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</si>
  <si>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</si>
  <si>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</si>
  <si>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</si>
  <si>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</si>
  <si>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</si>
  <si>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</si>
  <si>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</si>
  <si>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</si>
  <si>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</si>
  <si>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</si>
  <si>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</si>
  <si>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</si>
  <si>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</si>
  <si>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</si>
  <si>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</si>
  <si>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</si>
  <si>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</si>
  <si>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</si>
  <si>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</si>
  <si>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</si>
  <si>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</si>
  <si>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</si>
  <si>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</si>
  <si>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</si>
  <si>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</si>
  <si>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</si>
  <si>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</si>
  <si>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</si>
  <si>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</si>
  <si>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</si>
  <si>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</si>
  <si>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</si>
  <si>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</si>
  <si>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</si>
  <si>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</si>
  <si>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</si>
  <si>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</si>
  <si>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</si>
  <si>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</si>
  <si>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</si>
  <si>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</si>
  <si>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</si>
  <si>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</si>
  <si>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</si>
  <si>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</si>
  <si>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</si>
  <si>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</si>
  <si>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</si>
  <si>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</si>
  <si>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</si>
  <si>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</si>
  <si>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</si>
  <si>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</si>
  <si>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</si>
  <si>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</si>
  <si>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</si>
  <si>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</si>
  <si>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</si>
  <si>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</si>
  <si>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</si>
  <si>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</si>
  <si>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</si>
  <si>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</si>
  <si>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</si>
  <si>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</si>
  <si>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</si>
  <si>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</si>
  <si>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</si>
  <si>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</si>
  <si>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</si>
  <si>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</si>
  <si>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</si>
  <si>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</si>
  <si>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</si>
  <si>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</si>
  <si>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</si>
  <si>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</si>
  <si>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</si>
  <si>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</si>
  <si>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</si>
  <si>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</si>
  <si>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</si>
  <si>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</si>
  <si>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</si>
  <si>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</si>
  <si>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</si>
  <si>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</si>
  <si>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</si>
  <si>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</si>
  <si>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</si>
  <si>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</si>
  <si>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</si>
  <si>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</si>
  <si>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</si>
  <si>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</si>
  <si>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</si>
  <si>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</si>
  <si>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</si>
  <si>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</si>
  <si>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</si>
  <si>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</si>
  <si>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</si>
  <si>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</si>
  <si>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</si>
  <si>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</si>
  <si>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</si>
  <si>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</si>
  <si>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</si>
  <si>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</si>
  <si>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</si>
  <si>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</si>
  <si>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</si>
  <si>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</si>
  <si>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</si>
  <si>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</si>
  <si>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</si>
  <si>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</si>
  <si>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</si>
  <si>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</si>
  <si>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</si>
  <si>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</si>
  <si>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</si>
  <si>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</si>
  <si>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</si>
  <si>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</si>
  <si>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</si>
  <si>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</si>
  <si>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</si>
  <si>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</si>
  <si>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</si>
  <si>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</si>
  <si>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</si>
  <si>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</si>
  <si>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</si>
  <si>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</si>
  <si>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</si>
  <si>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</si>
  <si>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</si>
  <si>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</si>
  <si>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</si>
  <si>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</si>
  <si>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</si>
  <si>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</si>
  <si>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</si>
  <si>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</si>
  <si>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</si>
  <si>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</si>
  <si>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</si>
  <si>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</si>
  <si>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</si>
  <si>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</si>
  <si>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</si>
  <si>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</si>
  <si>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</si>
  <si>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</si>
  <si>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</si>
  <si>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</si>
  <si>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</si>
  <si>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</si>
  <si>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</si>
  <si>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</si>
  <si>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</si>
  <si>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</si>
  <si>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</si>
  <si>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</si>
  <si>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</si>
  <si>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</si>
  <si>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</si>
  <si>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</si>
  <si>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</si>
  <si>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</si>
  <si>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</si>
  <si>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</si>
  <si>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</si>
  <si>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</si>
  <si>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</si>
  <si>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</si>
  <si>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</si>
  <si>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</si>
  <si>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</si>
  <si>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</si>
  <si>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</si>
  <si>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</si>
  <si>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</si>
  <si>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</si>
  <si>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</si>
  <si>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</si>
  <si>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</si>
  <si>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</si>
  <si>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</si>
  <si>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</si>
  <si>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</si>
  <si>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</si>
  <si>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</si>
  <si>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</si>
  <si>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</si>
  <si>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</si>
  <si>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</si>
  <si>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</si>
  <si>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</si>
  <si>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</si>
  <si>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</si>
  <si>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</si>
  <si>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</si>
  <si>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</si>
  <si>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</si>
  <si>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</si>
  <si>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</si>
  <si>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</si>
  <si>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</si>
  <si>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</si>
  <si>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</si>
  <si>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</si>
  <si>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</si>
  <si>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</si>
  <si>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</si>
  <si>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</si>
  <si>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</si>
  <si>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</si>
  <si>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</si>
  <si>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</si>
  <si>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</si>
  <si>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</si>
  <si>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</si>
  <si>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</si>
  <si>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</si>
  <si>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</si>
  <si>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</si>
  <si>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</si>
  <si>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</si>
  <si>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</si>
  <si>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</si>
  <si>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</si>
  <si>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</si>
  <si>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</si>
  <si>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</si>
  <si>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</si>
  <si>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</si>
  <si>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</si>
  <si>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</si>
  <si>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</si>
  <si>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</si>
  <si>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</si>
  <si>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</si>
  <si>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</si>
  <si>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</si>
  <si>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</si>
  <si>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</si>
  <si>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</si>
  <si>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</si>
  <si>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</si>
  <si>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</si>
  <si>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</si>
  <si>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</si>
  <si>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</si>
  <si>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</si>
  <si>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</si>
  <si>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</si>
  <si>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</si>
  <si>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</si>
  <si>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</si>
  <si>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</si>
  <si>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</si>
  <si>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</si>
  <si>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</si>
  <si>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</si>
  <si>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</si>
  <si>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</si>
  <si>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</si>
  <si>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</si>
  <si>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</si>
  <si>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</si>
  <si>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</si>
  <si>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</si>
  <si>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</si>
  <si>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</si>
  <si>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</si>
  <si>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</si>
  <si>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</si>
  <si>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</si>
  <si>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</si>
  <si>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</si>
  <si>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</si>
  <si>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</si>
  <si>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</si>
  <si>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</si>
  <si>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</si>
  <si>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</si>
  <si>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</si>
  <si>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</si>
  <si>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</si>
  <si>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</si>
  <si>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</si>
  <si>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</si>
  <si>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</si>
  <si>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</si>
  <si>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</si>
  <si>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</si>
  <si>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</si>
  <si>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</si>
  <si>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</si>
  <si>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</si>
  <si>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</si>
  <si>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</si>
  <si>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</si>
  <si>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</si>
  <si>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</si>
  <si>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</si>
  <si>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</si>
  <si>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</si>
  <si>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</si>
  <si>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</si>
  <si>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</si>
  <si>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</si>
  <si>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</si>
  <si>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</si>
  <si>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</si>
  <si>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</si>
  <si>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</si>
  <si>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</si>
  <si>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</si>
  <si>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</si>
  <si>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</si>
  <si>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</si>
  <si>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</si>
  <si>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</si>
  <si>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</si>
  <si>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</si>
  <si>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</si>
  <si>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</si>
  <si>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</si>
  <si>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</si>
  <si>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</si>
  <si>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</si>
  <si>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</si>
  <si>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</si>
  <si>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</si>
  <si>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</si>
  <si>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</si>
  <si>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</si>
  <si>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</si>
  <si>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</si>
  <si>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</si>
  <si>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</si>
  <si>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</si>
  <si>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</si>
  <si>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</si>
  <si>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</si>
  <si>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</si>
  <si>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</si>
  <si>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</si>
  <si>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</si>
  <si>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</si>
  <si>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</si>
  <si>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</si>
  <si>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</si>
  <si>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</si>
  <si>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</si>
  <si>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</si>
  <si>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</si>
  <si>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</si>
  <si>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</si>
  <si>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</si>
  <si>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</si>
  <si>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</si>
  <si>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</si>
  <si>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</si>
  <si>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</si>
  <si>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</si>
  <si>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</si>
  <si>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</si>
  <si>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</si>
  <si>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</si>
  <si>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</si>
  <si>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</si>
  <si>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</si>
  <si>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</si>
  <si>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</si>
  <si>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</si>
  <si>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</si>
  <si>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</si>
  <si>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</si>
  <si>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</si>
  <si>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</si>
  <si>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</si>
  <si>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</si>
  <si>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</si>
  <si>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</si>
  <si>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</si>
  <si>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</si>
  <si>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</si>
  <si>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</si>
  <si>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</si>
  <si>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</si>
  <si>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</si>
  <si>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</si>
  <si>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</si>
  <si>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</si>
  <si>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</si>
  <si>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</si>
  <si>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</si>
  <si>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</si>
  <si>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</si>
  <si>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</si>
  <si>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</si>
  <si>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</si>
  <si>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</si>
  <si>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</si>
  <si>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</si>
  <si>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</si>
  <si>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</si>
  <si>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</si>
  <si>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</si>
  <si>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</si>
  <si>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</si>
  <si>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</si>
  <si>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</si>
  <si>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</si>
  <si>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</si>
  <si>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</si>
  <si>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</si>
  <si>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</si>
  <si>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</si>
  <si>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</si>
  <si>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</si>
  <si>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</si>
  <si>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</si>
  <si>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</si>
  <si>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</si>
  <si>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</si>
  <si>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</si>
  <si>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</si>
  <si>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</si>
  <si>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</si>
  <si>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</si>
  <si>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</si>
  <si>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</si>
  <si>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</si>
  <si>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</si>
  <si>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</si>
  <si>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</si>
  <si>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</si>
  <si>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</si>
  <si>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</si>
  <si>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</si>
  <si>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</si>
  <si>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</si>
  <si>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</si>
  <si>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</si>
  <si>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</si>
  <si>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</si>
  <si>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</si>
  <si>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</si>
  <si>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</si>
  <si>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</si>
  <si>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</si>
  <si>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</si>
  <si>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</si>
  <si>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</si>
  <si>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</si>
  <si>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</si>
  <si>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</si>
  <si>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</si>
  <si>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</si>
  <si>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</si>
  <si>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</si>
  <si>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</si>
  <si>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</si>
  <si>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</si>
  <si>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</si>
  <si>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</si>
  <si>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</si>
  <si>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</si>
  <si>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</si>
  <si>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</si>
  <si>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</si>
  <si>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</si>
  <si>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</si>
  <si>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</si>
  <si>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</si>
  <si>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</si>
  <si>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</si>
  <si>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</si>
  <si>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</si>
  <si>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</si>
  <si>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</si>
  <si>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</si>
  <si>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</si>
  <si>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</si>
  <si>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</si>
  <si>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</si>
  <si>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</si>
  <si>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</si>
  <si>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</si>
  <si>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</si>
  <si>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</si>
  <si>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</si>
  <si>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</si>
  <si>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</si>
  <si>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</si>
  <si>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</si>
  <si>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</si>
  <si>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</si>
  <si>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</si>
  <si>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</si>
  <si>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</si>
  <si>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</si>
  <si>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</si>
  <si>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</si>
  <si>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</si>
  <si>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</si>
  <si>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</si>
  <si>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</si>
  <si>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</si>
  <si>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</si>
  <si>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</si>
  <si>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</si>
  <si>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</si>
  <si>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</si>
  <si>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</si>
  <si>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</si>
  <si>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</si>
  <si>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</si>
  <si>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</si>
  <si>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</si>
  <si>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</si>
  <si>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</si>
  <si>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</si>
  <si>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</si>
  <si>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</si>
  <si>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</si>
  <si>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</si>
  <si>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</si>
  <si>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</si>
  <si>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</si>
  <si>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</si>
  <si>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</si>
  <si>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</si>
  <si>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</si>
  <si>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</si>
  <si>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</si>
  <si>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</si>
  <si>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</si>
  <si>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</si>
  <si>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</si>
  <si>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</si>
  <si>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</si>
  <si>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</si>
  <si>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</si>
  <si>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</si>
  <si>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</si>
  <si>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</si>
  <si>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</si>
  <si>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</si>
  <si>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</si>
  <si>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</si>
  <si>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</si>
  <si>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</si>
  <si>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</si>
  <si>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</si>
  <si>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</si>
  <si>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</si>
  <si>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</si>
  <si>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</si>
  <si>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</si>
  <si>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</si>
  <si>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</si>
  <si>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</si>
  <si>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</si>
  <si>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</si>
  <si>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</si>
  <si>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</si>
  <si>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</si>
  <si>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</si>
  <si>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</si>
  <si>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</si>
  <si>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</si>
  <si>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</si>
  <si>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</si>
  <si>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</si>
  <si>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</si>
  <si>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</si>
  <si>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</si>
  <si>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</si>
  <si>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</si>
  <si>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</si>
  <si>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</si>
  <si>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</si>
  <si>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</si>
  <si>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</si>
  <si>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</si>
  <si>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</si>
  <si>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</si>
  <si>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</si>
  <si>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</si>
  <si>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</si>
  <si>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</si>
  <si>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</si>
  <si>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</si>
  <si>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</si>
  <si>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</si>
  <si>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</si>
  <si>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</si>
  <si>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</si>
  <si>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</si>
  <si>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</si>
  <si>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</si>
  <si>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</si>
  <si>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</si>
  <si>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</si>
  <si>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</si>
  <si>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</si>
  <si>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</si>
  <si>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</si>
  <si>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</si>
  <si>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</si>
  <si>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</si>
  <si>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</si>
  <si>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</si>
  <si>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</si>
  <si>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</si>
  <si>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</si>
  <si>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</si>
  <si>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</si>
  <si>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</si>
  <si>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</si>
  <si>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</si>
  <si>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</si>
  <si>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</si>
  <si>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</si>
  <si>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</si>
  <si>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</si>
  <si>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</si>
  <si>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</si>
  <si>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</si>
  <si>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</si>
  <si>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</si>
  <si>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</si>
  <si>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</si>
  <si>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</si>
  <si>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</si>
  <si>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</si>
  <si>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</si>
  <si>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</si>
  <si>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</si>
  <si>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</si>
  <si>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</si>
  <si>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</si>
  <si>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</si>
  <si>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</si>
  <si>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</si>
  <si>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</si>
  <si>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</si>
  <si>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</si>
  <si>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</si>
  <si>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</si>
  <si>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</si>
  <si>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</si>
  <si>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</si>
  <si>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</si>
  <si>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</si>
  <si>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</si>
  <si>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</si>
  <si>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</si>
  <si>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</si>
  <si>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</si>
  <si>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</si>
  <si>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</si>
  <si>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</si>
  <si>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</si>
  <si>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</si>
  <si>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</si>
  <si>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</si>
  <si>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</si>
  <si>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</si>
  <si>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</si>
  <si>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</si>
  <si>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</si>
  <si>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</si>
  <si>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</si>
  <si>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</si>
  <si>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</si>
  <si>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</si>
  <si>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</si>
  <si>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</si>
  <si>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</si>
  <si>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</si>
  <si>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</si>
  <si>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</si>
  <si>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</si>
  <si>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</si>
  <si>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</si>
  <si>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</si>
  <si>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</si>
  <si>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</si>
  <si>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</si>
  <si>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</si>
  <si>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</si>
  <si>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</si>
  <si>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</si>
  <si>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</si>
  <si>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</si>
  <si>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</si>
  <si>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</si>
  <si>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</si>
  <si>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</si>
  <si>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</si>
  <si>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</si>
  <si>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</si>
  <si>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</si>
  <si>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</si>
  <si>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</si>
  <si>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</si>
  <si>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</si>
  <si>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</si>
  <si>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</si>
  <si>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</si>
  <si>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</si>
  <si>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</si>
  <si>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</si>
  <si>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</si>
  <si>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</si>
  <si>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</si>
  <si>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</si>
  <si>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</si>
  <si>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</si>
  <si>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</si>
  <si>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</si>
  <si>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</si>
  <si>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</si>
  <si>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</si>
  <si>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</si>
  <si>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</si>
  <si>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</si>
  <si>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</si>
  <si>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</si>
  <si>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</si>
  <si>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</si>
  <si>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</si>
  <si>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</si>
  <si>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</si>
  <si>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</si>
  <si>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</si>
  <si>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</si>
  <si>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</si>
  <si>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</si>
  <si>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</si>
  <si>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</si>
  <si>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</si>
  <si>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</si>
  <si>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</si>
  <si>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</si>
  <si>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</si>
  <si>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</si>
  <si>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</si>
  <si>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</si>
  <si>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</si>
  <si>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</si>
  <si>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</si>
  <si>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</si>
  <si>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</si>
  <si>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</si>
  <si>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</si>
  <si>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</si>
  <si>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</si>
  <si>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</si>
  <si>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</si>
  <si>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</si>
  <si>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</si>
  <si>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</si>
  <si>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</si>
  <si>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</si>
  <si>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</si>
  <si>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</si>
  <si>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</si>
  <si>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</si>
  <si>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</si>
  <si>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</si>
  <si>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</si>
  <si>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</si>
  <si>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</si>
  <si>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</si>
  <si>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</si>
  <si>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</si>
  <si>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</si>
  <si>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</si>
  <si>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</si>
  <si>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</si>
  <si>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</si>
  <si>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</si>
  <si>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</si>
  <si>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</si>
  <si>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</si>
  <si>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</si>
  <si>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</si>
  <si>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</si>
  <si>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</si>
  <si>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</si>
  <si>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</si>
  <si>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</si>
  <si>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</si>
  <si>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</si>
  <si>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</si>
  <si>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</si>
  <si>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</si>
  <si>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</si>
  <si>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</si>
  <si>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</si>
  <si>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</si>
  <si>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</si>
  <si>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</si>
  <si>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</si>
  <si>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</si>
  <si>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</si>
  <si>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</si>
  <si>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</si>
  <si>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</si>
  <si>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</si>
  <si>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</si>
  <si>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</si>
  <si>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</si>
  <si>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</si>
  <si>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</si>
  <si>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</si>
  <si>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</si>
  <si>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</si>
  <si>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</si>
  <si>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</si>
  <si>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</si>
  <si>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</si>
  <si>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</si>
  <si>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</si>
  <si>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</si>
  <si>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</si>
  <si>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</si>
  <si>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</si>
  <si>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</si>
  <si>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</si>
  <si>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</si>
  <si>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</si>
  <si>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</si>
  <si>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</si>
  <si>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</si>
  <si>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</si>
  <si>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</si>
  <si>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</si>
  <si>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</si>
  <si>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</si>
  <si>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</si>
  <si>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</si>
  <si>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</si>
  <si>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</si>
  <si>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</si>
  <si>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</si>
  <si>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</si>
  <si>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</si>
  <si>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</si>
  <si>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</si>
  <si>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</si>
  <si>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</si>
  <si>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</si>
  <si>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</si>
  <si>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</si>
  <si>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</si>
  <si>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</si>
  <si>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</si>
  <si>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</si>
  <si>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</si>
  <si>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</si>
  <si>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</si>
  <si>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</si>
  <si>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</si>
  <si>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</si>
  <si>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</si>
  <si>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</si>
  <si>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</si>
  <si>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</si>
  <si>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</si>
  <si>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</si>
  <si>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</si>
  <si>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</si>
  <si>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</si>
  <si>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</si>
  <si>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</si>
  <si>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</si>
  <si>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</si>
  <si>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</si>
  <si>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</si>
  <si>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</si>
  <si>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</si>
  <si>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</si>
  <si>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</si>
  <si>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</si>
  <si>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</si>
  <si>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</si>
  <si>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</si>
  <si>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</si>
  <si>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</si>
  <si>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</si>
  <si>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</si>
  <si>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</si>
  <si>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</si>
  <si>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</si>
  <si>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</si>
  <si>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</si>
  <si>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</si>
  <si>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</si>
  <si>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</si>
  <si>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</si>
  <si>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</si>
  <si>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</si>
  <si>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</si>
  <si>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</si>
  <si>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</si>
  <si>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</si>
  <si>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</si>
  <si>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</si>
  <si>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</si>
  <si>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</si>
  <si>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</si>
  <si>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</si>
  <si>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</si>
  <si>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</si>
  <si>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</si>
  <si>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</si>
  <si>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</si>
  <si>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</si>
  <si>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</si>
  <si>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</si>
  <si>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</si>
  <si>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</si>
  <si>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</si>
  <si>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</si>
  <si>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</si>
  <si>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</si>
  <si>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</si>
  <si>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</si>
  <si>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</si>
  <si>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</si>
  <si>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</si>
  <si>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</si>
  <si>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</si>
  <si>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</si>
  <si>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</si>
  <si>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</si>
  <si>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</si>
  <si>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</si>
  <si>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</si>
  <si>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</si>
  <si>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</si>
  <si>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</si>
  <si>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</si>
  <si>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</si>
  <si>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</si>
  <si>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</si>
  <si>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</si>
  <si>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</si>
  <si>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</si>
  <si>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</si>
  <si>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</si>
  <si>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</si>
  <si>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</si>
  <si>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</si>
  <si>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</si>
  <si>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</si>
  <si>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</si>
  <si>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</si>
  <si>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</si>
  <si>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</si>
  <si>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</si>
  <si>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</si>
  <si>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</si>
  <si>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</si>
  <si>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</si>
  <si>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</si>
  <si>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</si>
  <si>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</si>
  <si>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</si>
  <si>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</si>
  <si>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</si>
  <si>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</si>
  <si>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</si>
  <si>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</si>
  <si>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</si>
  <si>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</si>
  <si>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</si>
  <si>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</si>
  <si>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</si>
  <si>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</si>
  <si>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</si>
  <si>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</si>
  <si>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</si>
  <si>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</si>
  <si>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</si>
  <si>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</si>
  <si>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</si>
  <si>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</si>
  <si>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</si>
  <si>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</si>
  <si>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</si>
  <si>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</si>
  <si>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</si>
  <si>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</si>
  <si>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</si>
  <si>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</si>
  <si>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</si>
  <si>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</si>
  <si>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</si>
  <si>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</si>
  <si>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</si>
  <si>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</si>
  <si>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</si>
  <si>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</si>
  <si>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</si>
  <si>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</si>
  <si>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</si>
  <si>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</si>
  <si>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</si>
  <si>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</si>
  <si>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</si>
  <si>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</si>
  <si>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</si>
  <si>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</si>
  <si>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</si>
  <si>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</si>
  <si>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</si>
  <si>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</si>
  <si>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</si>
  <si>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</si>
  <si>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</si>
  <si>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</si>
  <si>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</si>
  <si>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</si>
  <si>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</si>
  <si>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</si>
  <si>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</si>
  <si>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</si>
  <si>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</si>
  <si>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</si>
  <si>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</si>
  <si>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</si>
  <si>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</si>
  <si>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</si>
  <si>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</si>
  <si>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</si>
  <si>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</si>
  <si>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</si>
  <si>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</si>
  <si>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</si>
  <si>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</si>
  <si>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</si>
  <si>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</si>
  <si>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</si>
  <si>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</si>
  <si>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</si>
  <si>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</si>
  <si>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</si>
  <si>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</si>
  <si>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</si>
  <si>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</si>
  <si>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</si>
  <si>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</si>
  <si>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</si>
  <si>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</si>
  <si>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</si>
  <si>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</si>
  <si>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</si>
  <si>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</si>
  <si>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</si>
  <si>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</si>
  <si>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</si>
  <si>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</si>
  <si>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</si>
  <si>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</si>
  <si>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</si>
  <si>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</si>
  <si>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</si>
  <si>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</si>
  <si>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</si>
  <si>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</si>
  <si>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</si>
  <si>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</si>
  <si>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</si>
  <si>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</si>
  <si>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</si>
  <si>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</si>
  <si>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</si>
  <si>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</si>
  <si>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</si>
  <si>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</si>
  <si>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</si>
  <si>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</si>
  <si>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</si>
  <si>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</si>
  <si>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</si>
  <si>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</si>
  <si>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</si>
  <si>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</si>
  <si>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</si>
  <si>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</si>
  <si>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</si>
  <si>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</si>
  <si>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</si>
  <si>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</si>
  <si>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</si>
  <si>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</si>
  <si>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</si>
  <si>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</si>
  <si>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</si>
  <si>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</si>
  <si>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</si>
  <si>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</si>
  <si>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</si>
  <si>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</si>
  <si>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</si>
  <si>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</si>
  <si>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</si>
  <si>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</si>
  <si>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</si>
  <si>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</si>
  <si>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</si>
  <si>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</si>
  <si>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</si>
  <si>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</si>
  <si>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</si>
  <si>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</si>
  <si>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</si>
  <si>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</si>
  <si>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</si>
  <si>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</si>
  <si>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</si>
  <si>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</si>
  <si>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</si>
  <si>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</si>
  <si>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</si>
  <si>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</si>
  <si>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</si>
  <si>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</si>
  <si>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</si>
  <si>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</si>
  <si>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</si>
  <si>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</si>
  <si>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</si>
  <si>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</si>
  <si>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</si>
  <si>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</si>
  <si>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</si>
  <si>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</si>
  <si>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</si>
  <si>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</si>
  <si>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</si>
  <si>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</si>
  <si>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</si>
  <si>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</si>
  <si>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</si>
  <si>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</si>
  <si>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</si>
  <si>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</si>
  <si>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</si>
  <si>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</si>
  <si>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</si>
  <si>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</si>
  <si>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</si>
  <si>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</si>
  <si>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</si>
  <si>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</si>
  <si>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</si>
  <si>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</si>
  <si>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</si>
  <si>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</si>
  <si>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</si>
  <si>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</si>
  <si>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</si>
  <si>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</si>
  <si>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</si>
  <si>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</si>
  <si>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</si>
  <si>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</si>
  <si>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</si>
  <si>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</si>
  <si>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</si>
  <si>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</si>
  <si>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</si>
  <si>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</si>
  <si>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</si>
  <si>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</si>
  <si>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</si>
  <si>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</si>
  <si>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</si>
  <si>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</si>
  <si>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</si>
  <si>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</si>
  <si>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</si>
  <si>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</si>
  <si>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</si>
  <si>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</si>
  <si>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</si>
  <si>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</si>
  <si>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</si>
  <si>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</si>
  <si>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</si>
  <si>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</si>
  <si>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</si>
  <si>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</si>
  <si>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</si>
  <si>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</si>
  <si>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</si>
  <si>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</si>
  <si>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</si>
  <si>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</si>
  <si>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</si>
  <si>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</si>
  <si>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</si>
  <si>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</si>
  <si>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</si>
  <si>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</si>
  <si>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</si>
  <si>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</si>
  <si>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</si>
  <si>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</si>
  <si>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</si>
  <si>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</si>
  <si>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</si>
  <si>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</si>
  <si>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</si>
  <si>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</si>
  <si>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</si>
  <si>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</si>
  <si>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</si>
  <si>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</si>
  <si>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</si>
  <si>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</si>
  <si>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</si>
  <si>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</si>
  <si>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</si>
  <si>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</si>
  <si>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</si>
  <si>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</si>
  <si>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</si>
  <si>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</si>
  <si>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</si>
  <si>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</si>
  <si>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</si>
  <si>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</si>
  <si>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</si>
  <si>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</si>
  <si>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</si>
  <si>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</si>
  <si>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</si>
  <si>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</si>
  <si>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</si>
  <si>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</si>
  <si>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</si>
  <si>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</si>
  <si>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</si>
  <si>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</si>
  <si>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</si>
  <si>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</si>
  <si>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</si>
  <si>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</si>
  <si>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</si>
  <si>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</si>
  <si>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</si>
  <si>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</si>
  <si>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</si>
  <si>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</si>
  <si>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</si>
  <si>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</si>
  <si>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</si>
  <si>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</si>
  <si>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</si>
  <si>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</si>
  <si>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</si>
  <si>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</si>
  <si>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</si>
  <si>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</si>
  <si>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</si>
  <si>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</si>
  <si>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</si>
  <si>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</si>
  <si>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</si>
  <si>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</si>
  <si>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</si>
  <si>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</si>
  <si>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</si>
  <si>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</si>
  <si>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</si>
  <si>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</si>
  <si>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</si>
  <si>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</si>
  <si>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</si>
  <si>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</si>
  <si>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</si>
  <si>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</si>
  <si>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</si>
  <si>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</si>
  <si>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</si>
  <si>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</si>
  <si>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</si>
  <si>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</si>
  <si>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</si>
  <si>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</si>
  <si>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</si>
  <si>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</si>
  <si>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</si>
  <si>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</si>
  <si>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</si>
  <si>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</si>
  <si>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</si>
  <si>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</si>
  <si>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</si>
  <si>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</si>
  <si>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</si>
  <si>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</si>
  <si>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</si>
  <si>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</si>
  <si>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</si>
  <si>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</si>
  <si>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</si>
  <si>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</si>
  <si>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</si>
  <si>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</si>
  <si>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</si>
  <si>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</si>
  <si>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</si>
  <si>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</si>
  <si>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</si>
  <si>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</si>
  <si>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</si>
  <si>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</si>
  <si>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</si>
  <si>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</si>
  <si>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</si>
  <si>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</si>
  <si>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</si>
  <si>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</si>
  <si>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</si>
  <si>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</si>
  <si>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</si>
  <si>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</si>
  <si>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</si>
  <si>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</si>
  <si>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</si>
  <si>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</si>
  <si>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</si>
  <si>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</si>
  <si>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</si>
  <si>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</si>
  <si>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</si>
  <si>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</si>
  <si>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</si>
  <si>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</si>
  <si>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</si>
  <si>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</si>
  <si>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</si>
  <si>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</si>
  <si>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</si>
  <si>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</si>
  <si>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</si>
  <si>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</si>
  <si>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</si>
  <si>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</si>
  <si>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</si>
  <si>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</si>
  <si>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</si>
  <si>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</si>
  <si>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</si>
  <si>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</si>
  <si>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</si>
  <si>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</si>
  <si>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</si>
  <si>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</si>
  <si>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</si>
  <si>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</si>
  <si>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</si>
  <si>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</si>
  <si>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</si>
  <si>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</si>
  <si>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</si>
  <si>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</si>
  <si>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</si>
  <si>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</si>
  <si>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</si>
  <si>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</si>
  <si>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</si>
  <si>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</si>
  <si>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</si>
  <si>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</si>
  <si>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</si>
  <si>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</si>
  <si>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</si>
  <si>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</si>
  <si>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</si>
  <si>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</si>
  <si>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</si>
  <si>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</si>
  <si>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</si>
  <si>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</si>
  <si>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</si>
  <si>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</si>
  <si>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</si>
  <si>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</si>
  <si>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</si>
  <si>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</si>
  <si>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</si>
  <si>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</si>
  <si>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</si>
  <si>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</si>
  <si>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</si>
  <si>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</si>
  <si>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</si>
  <si>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</si>
  <si>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</si>
  <si>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</si>
  <si>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</si>
  <si>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</si>
  <si>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</si>
  <si>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</si>
  <si>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</si>
  <si>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</si>
  <si>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</si>
  <si>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</si>
  <si>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</si>
  <si>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</si>
  <si>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</si>
  <si>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</si>
  <si>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</si>
  <si>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</si>
  <si>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</si>
  <si>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</si>
  <si>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</si>
  <si>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</si>
  <si>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</si>
  <si>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</si>
  <si>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</si>
  <si>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</si>
  <si>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</si>
  <si>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</si>
  <si>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</si>
  <si>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</si>
  <si>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</si>
  <si>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</si>
  <si>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</si>
  <si>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</si>
  <si>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</si>
  <si>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</si>
  <si>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</si>
  <si>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</si>
  <si>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</si>
  <si>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</si>
  <si>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</si>
  <si>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</si>
  <si>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</si>
  <si>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</si>
  <si>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</si>
  <si>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</si>
  <si>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</si>
  <si>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</si>
  <si>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</si>
  <si>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</si>
  <si>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</si>
  <si>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</si>
  <si>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</si>
  <si>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</si>
  <si>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</si>
  <si>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</si>
  <si>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</si>
  <si>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</si>
  <si>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</si>
  <si>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</si>
  <si>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</si>
  <si>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</si>
  <si>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</si>
  <si>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</si>
  <si>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</si>
  <si>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</si>
  <si>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</si>
  <si>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</si>
  <si>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</si>
  <si>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</si>
  <si>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</si>
  <si>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</si>
  <si>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</si>
  <si>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</si>
  <si>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</si>
  <si>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</si>
  <si>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</si>
  <si>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</si>
  <si>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</si>
  <si>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</si>
  <si>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</si>
  <si>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</si>
  <si>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</si>
  <si>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</si>
  <si>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</si>
  <si>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</si>
  <si>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</si>
  <si>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</si>
  <si>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</si>
  <si>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</si>
  <si>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</si>
  <si>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</si>
  <si>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</si>
  <si>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</si>
  <si>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</si>
  <si>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</si>
  <si>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</si>
  <si>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</si>
  <si>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</si>
  <si>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</si>
  <si>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</si>
  <si>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</si>
  <si>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</si>
  <si>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</si>
  <si>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</si>
  <si>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</si>
  <si>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</si>
  <si>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</si>
  <si>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</si>
  <si>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</si>
  <si>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</si>
  <si>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</si>
  <si>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</si>
  <si>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</si>
  <si>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</si>
  <si>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</si>
  <si>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</si>
  <si>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</si>
  <si>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</si>
  <si>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</si>
  <si>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</si>
  <si>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</si>
  <si>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</si>
  <si>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</si>
  <si>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</si>
  <si>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</si>
  <si>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</si>
  <si>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</si>
  <si>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</si>
  <si>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</si>
  <si>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</si>
  <si>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</si>
  <si>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</si>
  <si>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</si>
  <si>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</si>
  <si>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</si>
  <si>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</si>
  <si>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</si>
  <si>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</si>
  <si>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</si>
  <si>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</si>
  <si>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</si>
  <si>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</si>
  <si>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</si>
  <si>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</si>
  <si>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</si>
  <si>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</si>
  <si>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</si>
  <si>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</si>
  <si>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</si>
  <si>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</si>
  <si>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</si>
  <si>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</si>
  <si>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</si>
  <si>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</si>
  <si>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</si>
  <si>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</si>
  <si>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</si>
  <si>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</si>
  <si>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</si>
  <si>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</si>
  <si>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</si>
  <si>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</si>
  <si>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</si>
  <si>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</si>
  <si>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</si>
  <si>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</si>
  <si>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</si>
  <si>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</si>
  <si>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</si>
  <si>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</si>
  <si>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</si>
  <si>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</si>
  <si>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</si>
  <si>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</si>
  <si>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</si>
  <si>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</si>
  <si>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</si>
  <si>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</si>
  <si>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</si>
  <si>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</si>
  <si>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</si>
  <si>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</si>
  <si>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</si>
  <si>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</si>
  <si>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</si>
  <si>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</si>
  <si>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</si>
  <si>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</si>
  <si>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</si>
  <si>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</si>
  <si>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</si>
  <si>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</si>
  <si>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</si>
  <si>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</si>
  <si>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</si>
  <si>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</si>
  <si>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</si>
  <si>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</si>
  <si>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</si>
  <si>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</si>
  <si>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</si>
  <si>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</si>
  <si>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</si>
  <si>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</si>
  <si>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</si>
  <si>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</si>
  <si>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</si>
  <si>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</si>
  <si>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</si>
  <si>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</si>
  <si>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</si>
  <si>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</si>
  <si>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</si>
  <si>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</si>
  <si>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</si>
  <si>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</si>
  <si>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</si>
  <si>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</si>
  <si>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</si>
  <si>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</si>
  <si>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</si>
  <si>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</si>
  <si>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</si>
  <si>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</si>
  <si>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</si>
  <si>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</si>
  <si>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</si>
  <si>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</si>
  <si>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</si>
  <si>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</si>
  <si>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</si>
  <si>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</si>
  <si>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</si>
  <si>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</si>
  <si>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</si>
  <si>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</si>
  <si>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</si>
  <si>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</si>
  <si>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</si>
  <si>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</si>
  <si>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</si>
  <si>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</si>
  <si>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</si>
  <si>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</si>
  <si>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</si>
  <si>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</si>
  <si>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</si>
  <si>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</si>
  <si>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</si>
  <si>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</si>
  <si>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</si>
  <si>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</si>
  <si>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</si>
  <si>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</si>
  <si>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</si>
  <si>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</si>
  <si>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</si>
  <si>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</si>
  <si>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</si>
  <si>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</si>
  <si>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</si>
  <si>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</si>
  <si>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</si>
  <si>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</si>
  <si>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</si>
  <si>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</si>
  <si>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</si>
  <si>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</si>
  <si>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</si>
  <si>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</si>
  <si>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</si>
  <si>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</si>
  <si>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</si>
  <si>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</si>
  <si>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</si>
  <si>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</si>
  <si>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</si>
  <si>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</si>
  <si>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</si>
  <si>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</si>
  <si>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</si>
  <si>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</si>
  <si>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</si>
  <si>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</si>
  <si>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</si>
  <si>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</si>
  <si>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</si>
  <si>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</si>
  <si>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</si>
  <si>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</si>
  <si>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</si>
  <si>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</si>
  <si>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</si>
  <si>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</si>
  <si>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</si>
  <si>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</si>
  <si>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</si>
  <si>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</si>
  <si>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</si>
  <si>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</si>
  <si>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</si>
  <si>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</si>
  <si>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</si>
  <si>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</si>
  <si>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</si>
  <si>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</si>
  <si>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</si>
  <si>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</si>
  <si>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</si>
  <si>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</si>
  <si>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</si>
  <si>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</si>
  <si>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</si>
  <si>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</si>
  <si>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</si>
  <si>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</si>
  <si>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</si>
  <si>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</si>
  <si>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</si>
  <si>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</si>
  <si>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</si>
  <si>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</si>
  <si>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</si>
  <si>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</si>
  <si>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</si>
  <si>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</si>
  <si>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</si>
  <si>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</si>
  <si>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</si>
  <si>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</si>
  <si>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</si>
  <si>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</si>
  <si>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</si>
  <si>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</si>
  <si>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</si>
  <si>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</si>
  <si>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</si>
  <si>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</si>
  <si>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</si>
  <si>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</si>
  <si>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</si>
  <si>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</si>
  <si>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</si>
  <si>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</si>
  <si>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</si>
  <si>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</si>
  <si>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</si>
  <si>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</si>
  <si>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</si>
  <si>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</si>
  <si>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</si>
  <si>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</si>
  <si>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</si>
  <si>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</si>
  <si>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</si>
  <si>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</si>
  <si>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</si>
  <si>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</si>
  <si>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</si>
  <si>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</si>
  <si>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</si>
  <si>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</si>
  <si>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</si>
  <si>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</si>
  <si>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</si>
  <si>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</si>
  <si>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</si>
  <si>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</si>
  <si>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</si>
  <si>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</si>
  <si>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</si>
  <si>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</si>
  <si>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</si>
  <si>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</si>
  <si>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</si>
  <si>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</si>
  <si>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</si>
  <si>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</si>
  <si>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</si>
  <si>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</si>
  <si>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</si>
  <si>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</si>
  <si>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</si>
  <si>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</si>
  <si>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</si>
  <si>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</si>
  <si>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</si>
  <si>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</si>
  <si>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</si>
  <si>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</si>
  <si>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</si>
  <si>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</si>
  <si>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</si>
  <si>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</si>
  <si>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</si>
  <si>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</si>
  <si>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</si>
  <si>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</si>
  <si>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</si>
  <si>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</si>
  <si>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</si>
  <si>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</si>
  <si>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</si>
  <si>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</si>
  <si>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</si>
  <si>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</si>
  <si>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</si>
  <si>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</si>
  <si>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</si>
  <si>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</si>
  <si>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</si>
  <si>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</si>
  <si>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</si>
  <si>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</si>
  <si>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</si>
  <si>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</si>
  <si>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</si>
  <si>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</si>
  <si>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</si>
  <si>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</si>
  <si>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</si>
  <si>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</si>
  <si>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</si>
  <si>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</si>
  <si>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</si>
  <si>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</si>
  <si>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</si>
  <si>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</si>
  <si>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</si>
  <si>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</si>
  <si>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</si>
  <si>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</si>
  <si>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</si>
  <si>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</si>
  <si>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</si>
  <si>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</si>
  <si>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</si>
  <si>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</si>
  <si>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</si>
  <si>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</si>
  <si>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</si>
  <si>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</si>
  <si>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</si>
  <si>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</si>
  <si>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</si>
  <si>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</si>
  <si>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</si>
  <si>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</si>
  <si>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</si>
  <si>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</si>
  <si>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</si>
  <si>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</si>
  <si>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</si>
  <si>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</si>
  <si>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</si>
  <si>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</si>
  <si>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</si>
  <si>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</si>
  <si>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</si>
  <si>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</si>
  <si>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</si>
  <si>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</si>
  <si>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</si>
  <si>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</si>
  <si>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</si>
  <si>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</si>
  <si>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</si>
  <si>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</si>
  <si>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</si>
  <si>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</si>
  <si>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</si>
  <si>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</si>
  <si>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</si>
  <si>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</si>
  <si>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</si>
  <si>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</si>
  <si>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</si>
  <si>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</si>
  <si>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</si>
  <si>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</si>
  <si>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</si>
  <si>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</si>
  <si>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</si>
  <si>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</si>
  <si>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</si>
  <si>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</si>
  <si>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</si>
  <si>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</si>
  <si>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</si>
  <si>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</si>
  <si>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</si>
  <si>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</si>
  <si>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</si>
  <si>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</si>
  <si>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</si>
  <si>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</si>
  <si>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</si>
  <si>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</si>
  <si>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</si>
  <si>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</si>
  <si>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</si>
  <si>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</si>
  <si>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</si>
  <si>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</si>
  <si>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</si>
  <si>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</si>
  <si>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</si>
  <si>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</si>
  <si>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</si>
  <si>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</si>
  <si>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</si>
  <si>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</si>
  <si>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</si>
  <si>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</si>
  <si>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</si>
  <si>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</si>
  <si>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</si>
  <si>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</si>
  <si>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</si>
  <si>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</si>
  <si>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</si>
  <si>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</si>
  <si>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</si>
  <si>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</si>
  <si>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</si>
  <si>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</si>
  <si>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</si>
  <si>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</si>
  <si>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</si>
  <si>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</si>
  <si>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</si>
  <si>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</si>
  <si>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</si>
  <si>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</si>
  <si>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</si>
  <si>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</si>
  <si>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</si>
  <si>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</si>
  <si>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</si>
  <si>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</si>
  <si>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</si>
  <si>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</si>
  <si>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</si>
  <si>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</si>
  <si>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</si>
  <si>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</si>
  <si>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</si>
  <si>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</si>
  <si>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</si>
  <si>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</si>
  <si>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</si>
  <si>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</si>
  <si>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</si>
  <si>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</si>
  <si>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</si>
  <si>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</si>
  <si>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</si>
  <si>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</si>
  <si>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</si>
  <si>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</si>
  <si>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</si>
  <si>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</si>
  <si>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</si>
  <si>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</si>
  <si>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</si>
  <si>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</si>
  <si>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</si>
  <si>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</si>
  <si>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</si>
  <si>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</si>
  <si>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</si>
  <si>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</si>
  <si>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</si>
  <si>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</si>
  <si>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</si>
  <si>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</si>
  <si>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</si>
  <si>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</si>
  <si>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</si>
  <si>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</si>
  <si>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</si>
  <si>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</si>
  <si>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</si>
  <si>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</si>
  <si>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</si>
  <si>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</si>
  <si>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</si>
  <si>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</si>
  <si>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</si>
  <si>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</si>
  <si>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</si>
  <si>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</si>
  <si>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</si>
  <si>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</si>
  <si>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</si>
  <si>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</si>
  <si>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</si>
  <si>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</si>
  <si>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</si>
  <si>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</si>
  <si>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</si>
  <si>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</si>
  <si>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</si>
  <si>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</si>
  <si>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</si>
  <si>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</si>
  <si>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</si>
  <si>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</si>
  <si>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</si>
  <si>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</si>
  <si>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</si>
  <si>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</si>
  <si>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</si>
  <si>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</si>
  <si>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</si>
  <si>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</si>
  <si>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</si>
  <si>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</si>
  <si>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</si>
  <si>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</si>
  <si>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</si>
  <si>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</si>
  <si>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</si>
  <si>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</si>
  <si>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</si>
  <si>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</si>
  <si>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</si>
  <si>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</si>
  <si>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</si>
  <si>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</si>
  <si>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</si>
  <si>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</si>
  <si>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</si>
  <si>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</si>
  <si>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</si>
  <si>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</si>
  <si>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</si>
  <si>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</si>
  <si>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</si>
  <si>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</si>
  <si>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</si>
  <si>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</si>
  <si>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</si>
  <si>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</si>
  <si>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</si>
  <si>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</si>
  <si>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</si>
  <si>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</si>
  <si>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</si>
  <si>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</si>
  <si>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</si>
  <si>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</si>
  <si>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</si>
  <si>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</si>
  <si>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</si>
  <si>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</si>
  <si>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</si>
  <si>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</si>
  <si>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</si>
  <si>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</si>
  <si>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</si>
  <si>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</si>
  <si>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</si>
  <si>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</si>
  <si>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</si>
  <si>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</si>
  <si>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</si>
  <si>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</si>
  <si>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</si>
  <si>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</si>
  <si>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</si>
  <si>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</si>
  <si>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</si>
  <si>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</si>
  <si>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</si>
  <si>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</si>
  <si>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</si>
  <si>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</si>
  <si>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</si>
  <si>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</si>
  <si>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</si>
  <si>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</si>
  <si>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</si>
  <si>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</si>
  <si>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</si>
  <si>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</si>
  <si>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</si>
  <si>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</si>
  <si>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</si>
  <si>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</si>
  <si>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</si>
  <si>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</si>
  <si>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</si>
  <si>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</si>
  <si>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</si>
  <si>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</si>
  <si>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</si>
  <si>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</si>
  <si>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</si>
  <si>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</si>
  <si>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</si>
  <si>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</si>
  <si>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</si>
  <si>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</si>
  <si>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</si>
  <si>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</si>
  <si>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</si>
  <si>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</si>
  <si>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</si>
  <si>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</si>
  <si>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</si>
  <si>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</si>
  <si>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</si>
  <si>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</si>
  <si>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</si>
  <si>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</si>
  <si>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</si>
  <si>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</si>
  <si>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</si>
  <si>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</si>
  <si>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</si>
  <si>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</si>
  <si>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</si>
  <si>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</si>
  <si>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</si>
  <si>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</si>
  <si>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</si>
  <si>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</si>
  <si>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</si>
  <si>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</si>
  <si>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</si>
  <si>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</si>
  <si>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</si>
  <si>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</si>
  <si>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</si>
  <si>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</si>
  <si>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</si>
  <si>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</si>
  <si>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</si>
  <si>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</si>
  <si>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</si>
  <si>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</si>
  <si>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</si>
  <si>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</si>
  <si>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</si>
  <si>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</si>
  <si>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</si>
  <si>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</si>
  <si>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</si>
  <si>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</si>
  <si>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</si>
  <si>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</si>
  <si>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</si>
  <si>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</si>
  <si>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</si>
  <si>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</si>
  <si>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</si>
  <si>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</si>
  <si>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</si>
  <si>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</si>
  <si>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</si>
  <si>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</si>
  <si>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</si>
  <si>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</si>
  <si>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</si>
  <si>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</si>
  <si>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</si>
  <si>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</si>
  <si>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</si>
  <si>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</si>
  <si>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</si>
  <si>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</si>
  <si>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</si>
  <si>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</si>
  <si>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</si>
  <si>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</si>
  <si>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</si>
  <si>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</si>
  <si>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</si>
  <si>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</si>
  <si>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</si>
  <si>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</si>
  <si>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</si>
  <si>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</si>
  <si>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</si>
  <si>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</si>
  <si>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</si>
  <si>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</si>
  <si>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</si>
  <si>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</si>
  <si>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</si>
  <si>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</si>
  <si>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</si>
  <si>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</si>
  <si>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</si>
  <si>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</si>
  <si>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</si>
  <si>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</si>
  <si>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</si>
  <si>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</si>
  <si>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</si>
  <si>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</si>
  <si>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</si>
  <si>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</si>
  <si>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</si>
  <si>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</si>
  <si>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</si>
  <si>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</si>
  <si>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</si>
  <si>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</si>
  <si>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</si>
  <si>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</si>
  <si>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</si>
  <si>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</si>
  <si>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</si>
  <si>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</si>
  <si>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</si>
  <si>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</si>
  <si>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</si>
  <si>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</si>
  <si>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</si>
  <si>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</si>
  <si>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</si>
  <si>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</si>
  <si>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</si>
  <si>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</si>
  <si>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</si>
  <si>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</si>
  <si>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</si>
  <si>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</si>
  <si>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</si>
  <si>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</si>
  <si>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</si>
  <si>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</si>
  <si>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</si>
  <si>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</si>
  <si>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</si>
  <si>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</si>
  <si>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</si>
  <si>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</si>
  <si>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</si>
  <si>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</si>
  <si>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</si>
  <si>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</si>
  <si>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</si>
  <si>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</si>
  <si>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</si>
  <si>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</si>
  <si>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</si>
  <si>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</si>
  <si>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</si>
  <si>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</si>
  <si>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</si>
  <si>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</si>
  <si>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</si>
  <si>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</si>
  <si>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</si>
  <si>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</si>
  <si>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</si>
  <si>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</si>
  <si>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</si>
  <si>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</si>
  <si>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</si>
  <si>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</si>
  <si>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</si>
  <si>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</si>
  <si>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</si>
  <si>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</si>
  <si>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</si>
  <si>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</si>
  <si>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</si>
  <si>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</si>
  <si>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</si>
  <si>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</si>
  <si>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</si>
  <si>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</si>
  <si>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</si>
  <si>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</si>
  <si>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</si>
  <si>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</si>
  <si>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</si>
  <si>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</si>
  <si>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</si>
  <si>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</si>
  <si>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</si>
  <si>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</si>
  <si>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</si>
  <si>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</si>
  <si>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</si>
  <si>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</si>
  <si>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</si>
  <si>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</si>
  <si>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</si>
  <si>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</si>
  <si>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</si>
  <si>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</si>
  <si>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</si>
  <si>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</si>
  <si>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</si>
  <si>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</si>
  <si>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</si>
  <si>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</si>
  <si>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</si>
  <si>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</si>
  <si>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</si>
  <si>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</si>
  <si>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</si>
  <si>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</si>
  <si>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</si>
  <si>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</si>
  <si>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</si>
  <si>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</si>
  <si>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</si>
  <si>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</si>
  <si>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</si>
  <si>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</si>
  <si>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</si>
  <si>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</si>
  <si>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</si>
  <si>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</si>
  <si>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</si>
  <si>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</si>
  <si>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</si>
  <si>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</si>
  <si>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</si>
  <si>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</si>
  <si>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</si>
  <si>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</si>
  <si>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</si>
  <si>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</si>
  <si>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</si>
  <si>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</si>
  <si>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</si>
  <si>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</si>
  <si>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</si>
  <si>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</si>
  <si>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</si>
  <si>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</si>
  <si>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</si>
  <si>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</si>
  <si>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</si>
  <si>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</si>
  <si>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</si>
  <si>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</si>
  <si>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</si>
  <si>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</si>
  <si>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</si>
  <si>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</si>
  <si>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</si>
  <si>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</si>
  <si>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</si>
  <si>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</si>
  <si>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</si>
  <si>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</si>
  <si>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</si>
  <si>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</si>
  <si>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</si>
  <si>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</si>
  <si>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</si>
  <si>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</si>
  <si>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</si>
  <si>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</si>
  <si>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</si>
  <si>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</si>
  <si>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</si>
  <si>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</si>
  <si>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</si>
  <si>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</si>
  <si>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</si>
  <si>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</si>
  <si>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</si>
  <si>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</si>
  <si>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</si>
  <si>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</si>
  <si>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</si>
  <si>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</si>
  <si>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</si>
  <si>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</si>
  <si>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</si>
  <si>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</si>
  <si>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</si>
  <si>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</si>
  <si>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</si>
  <si>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</si>
  <si>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</si>
  <si>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</si>
  <si>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</si>
  <si>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</si>
  <si>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</si>
  <si>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</si>
  <si>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</si>
  <si>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</si>
  <si>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</si>
  <si>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</si>
  <si>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</si>
  <si>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</si>
  <si>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</si>
  <si>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</si>
  <si>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</si>
  <si>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</si>
  <si>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</si>
  <si>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</si>
  <si>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</si>
  <si>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</si>
  <si>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</si>
  <si>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</si>
  <si>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</si>
  <si>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</si>
  <si>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</si>
  <si>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</si>
  <si>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</si>
  <si>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</si>
  <si>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</si>
  <si>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</si>
  <si>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</si>
  <si>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</si>
  <si>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</si>
  <si>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</si>
  <si>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</si>
  <si>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</si>
  <si>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</si>
  <si>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</si>
  <si>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</si>
  <si>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</si>
  <si>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</si>
  <si>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</si>
  <si>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</si>
  <si>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</si>
  <si>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</si>
  <si>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</si>
  <si>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</si>
  <si>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</si>
  <si>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</si>
  <si>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</si>
  <si>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</si>
  <si>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</si>
  <si>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</si>
  <si>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</si>
  <si>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</si>
  <si>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</si>
  <si>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</si>
  <si>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</si>
  <si>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</si>
  <si>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</si>
  <si>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</si>
  <si>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</si>
  <si>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</si>
  <si>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</si>
  <si>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</si>
  <si>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</si>
  <si>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</si>
  <si>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</si>
  <si>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</si>
  <si>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</si>
  <si>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</si>
  <si>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</si>
  <si>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</si>
  <si>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</si>
  <si>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</si>
  <si>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</si>
  <si>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</si>
  <si>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</si>
  <si>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</si>
  <si>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</si>
  <si>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</si>
  <si>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</si>
  <si>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</si>
  <si>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</si>
  <si>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</si>
  <si>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</si>
  <si>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</si>
  <si>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</si>
  <si>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</si>
  <si>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</si>
  <si>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</si>
  <si>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</si>
  <si>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</si>
  <si>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</si>
  <si>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</si>
  <si>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</si>
  <si>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</si>
  <si>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</si>
  <si>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</si>
  <si>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</si>
  <si>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</si>
  <si>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</si>
  <si>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</si>
  <si>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</si>
  <si>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</si>
  <si>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</si>
  <si>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</si>
  <si>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</si>
  <si>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</si>
  <si>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</si>
  <si>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</si>
  <si>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</si>
  <si>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</si>
  <si>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</si>
  <si>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</si>
  <si>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</si>
  <si>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</si>
  <si>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</si>
  <si>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</si>
  <si>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</si>
  <si>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</si>
  <si>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</si>
  <si>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</si>
  <si>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</si>
  <si>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</si>
  <si>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</si>
  <si>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</si>
  <si>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</si>
  <si>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</si>
  <si>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</si>
  <si>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</si>
  <si>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</si>
  <si>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</si>
  <si>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</si>
  <si>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</si>
  <si>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</si>
  <si>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</si>
  <si>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</si>
  <si>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</si>
  <si>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</si>
  <si>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</si>
  <si>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</si>
  <si>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</si>
  <si>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</si>
  <si>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</si>
  <si>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</si>
  <si>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</si>
  <si>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</si>
  <si>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</si>
  <si>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</si>
  <si>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</si>
  <si>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</si>
  <si>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</si>
  <si>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</si>
  <si>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</si>
  <si>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</si>
  <si>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</si>
  <si>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</si>
  <si>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</si>
  <si>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</si>
  <si>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</si>
  <si>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</si>
  <si>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</si>
  <si>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</si>
  <si>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</si>
  <si>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</si>
  <si>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</si>
  <si>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</si>
  <si>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</si>
  <si>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</si>
  <si>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</si>
  <si>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</si>
  <si>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</si>
  <si>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</si>
  <si>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</si>
  <si>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</si>
  <si>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</si>
  <si>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</si>
  <si>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</si>
  <si>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</si>
  <si>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</si>
  <si>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</si>
  <si>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</si>
  <si>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</si>
  <si>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</si>
  <si>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</si>
  <si>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</si>
  <si>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</si>
  <si>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</si>
  <si>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</si>
  <si>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</si>
  <si>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</si>
  <si>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</si>
  <si>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</si>
  <si>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</si>
  <si>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</si>
  <si>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</si>
  <si>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</si>
  <si>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</si>
  <si>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</si>
  <si>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</si>
  <si>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</si>
  <si>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</si>
  <si>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</si>
  <si>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</si>
  <si>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</si>
  <si>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</si>
  <si>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</si>
  <si>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</si>
  <si>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</si>
  <si>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</si>
  <si>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</si>
  <si>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</si>
  <si>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</si>
  <si>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</si>
  <si>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</si>
  <si>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</si>
  <si>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</si>
  <si>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</si>
  <si>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</si>
  <si>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</si>
  <si>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</si>
  <si>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</si>
  <si>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</si>
  <si>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</si>
  <si>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</si>
  <si>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</si>
  <si>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</si>
  <si>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</si>
  <si>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</si>
  <si>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</si>
  <si>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</si>
  <si>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</si>
  <si>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</si>
  <si>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</si>
  <si>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</si>
  <si>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</si>
  <si>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</si>
  <si>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</si>
  <si>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</si>
  <si>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</si>
  <si>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</si>
  <si>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</si>
  <si>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</si>
  <si>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</si>
  <si>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</si>
  <si>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</si>
  <si>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</si>
  <si>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</si>
  <si>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</si>
  <si>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</si>
  <si>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</si>
  <si>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</si>
  <si>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</si>
  <si>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</si>
  <si>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</si>
  <si>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</si>
  <si>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</si>
  <si>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</si>
  <si>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</si>
  <si>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</si>
  <si>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</si>
  <si>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</si>
  <si>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</si>
  <si>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</si>
  <si>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</si>
  <si>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</si>
  <si>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</si>
  <si>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</si>
  <si>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</si>
  <si>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</si>
  <si>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</si>
  <si>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</si>
  <si>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</si>
  <si>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</si>
  <si>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</si>
  <si>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</si>
  <si>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</si>
  <si>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</si>
  <si>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</si>
  <si>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</si>
  <si>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</si>
  <si>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</si>
  <si>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</si>
  <si>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</si>
  <si>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</si>
  <si>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</si>
  <si>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</si>
  <si>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</si>
  <si>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</si>
  <si>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</si>
  <si>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</si>
  <si>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</si>
  <si>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</si>
  <si>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</si>
  <si>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</si>
  <si>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</si>
  <si>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</si>
  <si>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</si>
  <si>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</si>
  <si>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</si>
  <si>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</si>
  <si>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</si>
  <si>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</si>
  <si>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</si>
  <si>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</si>
  <si>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</si>
  <si>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</si>
  <si>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</si>
  <si>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</si>
  <si>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</si>
  <si>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</si>
  <si>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</si>
  <si>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</si>
  <si>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</si>
  <si>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</si>
  <si>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</si>
  <si>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</si>
  <si>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</si>
  <si>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</si>
  <si>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</si>
  <si>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</si>
  <si>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</si>
  <si>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</si>
  <si>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</si>
  <si>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</si>
  <si>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</si>
  <si>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</si>
  <si>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</si>
  <si>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</si>
  <si>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</si>
  <si>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</si>
  <si>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</si>
  <si>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</si>
  <si>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</si>
  <si>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</si>
  <si>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</si>
  <si>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</si>
  <si>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</si>
  <si>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</si>
  <si>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</si>
  <si>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</si>
  <si>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</si>
  <si>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</si>
  <si>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</si>
  <si>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</si>
  <si>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</si>
  <si>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</si>
  <si>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</si>
  <si>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</si>
  <si>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</si>
  <si>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</si>
  <si>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</si>
  <si>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</si>
  <si>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</si>
  <si>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</si>
  <si>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</si>
  <si>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</si>
  <si>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</si>
  <si>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</si>
  <si>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</si>
  <si>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</si>
  <si>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</si>
  <si>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</si>
  <si>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</si>
  <si>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</si>
  <si>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</si>
  <si>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</si>
  <si>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</si>
  <si>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</si>
  <si>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</si>
  <si>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</si>
  <si>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</si>
  <si>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</si>
  <si>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</si>
  <si>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</si>
  <si>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</si>
  <si>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</si>
  <si>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</si>
  <si>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</si>
  <si>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</si>
  <si>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</si>
  <si>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</si>
  <si>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</si>
  <si>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</si>
  <si>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</si>
  <si>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</si>
  <si>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</si>
  <si>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</si>
  <si>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</si>
  <si>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</si>
  <si>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</si>
  <si>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</si>
  <si>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</si>
  <si>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</si>
  <si>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</si>
  <si>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</si>
  <si>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</si>
  <si>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</si>
  <si>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</si>
  <si>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</si>
  <si>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</si>
  <si>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</si>
  <si>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</si>
  <si>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</si>
  <si>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</si>
  <si>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</si>
  <si>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</si>
  <si>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</si>
  <si>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</si>
  <si>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</si>
  <si>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</si>
  <si>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</si>
  <si>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</si>
  <si>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</si>
  <si>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</si>
  <si>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</si>
  <si>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</si>
  <si>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</si>
  <si>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</si>
  <si>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</si>
  <si>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</si>
  <si>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</si>
  <si>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</si>
  <si>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</si>
  <si>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</si>
  <si>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</si>
  <si>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</si>
  <si>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</si>
  <si>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</si>
  <si>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</si>
  <si>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</si>
  <si>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</si>
  <si>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</si>
  <si>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</si>
  <si>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</si>
  <si>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</si>
  <si>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</si>
  <si>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</si>
  <si>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</si>
  <si>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</si>
  <si>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</si>
  <si>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</si>
  <si>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</si>
  <si>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</si>
  <si>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</si>
  <si>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</si>
  <si>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</si>
  <si>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</si>
  <si>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</si>
  <si>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</si>
  <si>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</si>
  <si>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</si>
  <si>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</si>
  <si>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</si>
  <si>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</si>
  <si>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</si>
  <si>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</si>
  <si>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</si>
  <si>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</si>
  <si>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</si>
  <si>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</si>
  <si>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</si>
  <si>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</si>
  <si>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</si>
  <si>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</si>
  <si>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</si>
  <si>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</si>
  <si>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</si>
  <si>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</si>
  <si>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</si>
  <si>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</si>
  <si>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</si>
  <si>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</si>
  <si>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</si>
  <si>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</si>
  <si>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</si>
  <si>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</si>
  <si>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</si>
  <si>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</si>
  <si>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</si>
  <si>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</si>
  <si>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</si>
  <si>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</si>
  <si>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</si>
  <si>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</si>
  <si>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</si>
  <si>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</si>
  <si>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</si>
  <si>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</si>
  <si>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</si>
  <si>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</si>
  <si>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</si>
  <si>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</si>
  <si>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</si>
  <si>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</si>
  <si>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</si>
  <si>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</si>
  <si>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</si>
  <si>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</si>
  <si>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</si>
  <si>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</si>
  <si>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</si>
  <si>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</si>
  <si>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</si>
  <si>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</si>
  <si>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</si>
  <si>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</si>
  <si>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</si>
  <si>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</si>
  <si>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</si>
  <si>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</si>
  <si>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</si>
  <si>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</si>
  <si>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</si>
  <si>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</si>
  <si>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</si>
  <si>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</si>
  <si>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</si>
  <si>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</si>
  <si>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</si>
  <si>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</si>
  <si>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</si>
  <si>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</si>
  <si>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</si>
  <si>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</si>
  <si>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</si>
  <si>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</si>
  <si>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</si>
  <si>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</si>
  <si>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</si>
  <si>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</si>
  <si>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</si>
  <si>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</si>
  <si>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</si>
  <si>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</si>
  <si>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</si>
  <si>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</si>
  <si>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</si>
  <si>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</si>
  <si>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</si>
  <si>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</si>
  <si>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</si>
  <si>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</si>
  <si>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</si>
  <si>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</si>
  <si>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</si>
  <si>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</si>
  <si>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</si>
  <si>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</si>
  <si>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</si>
  <si>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</si>
  <si>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</si>
  <si>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</si>
  <si>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</si>
  <si>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</si>
  <si>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</si>
  <si>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</si>
  <si>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</si>
  <si>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</si>
  <si>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</si>
  <si>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</si>
  <si>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</si>
  <si>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</si>
  <si>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</si>
  <si>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</si>
  <si>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</si>
  <si>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</si>
  <si>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</si>
  <si>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</si>
  <si>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</si>
  <si>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</si>
  <si>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</si>
  <si>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</si>
  <si>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</si>
  <si>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</si>
  <si>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</si>
  <si>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</si>
  <si>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</si>
  <si>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</si>
  <si>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</si>
  <si>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</si>
  <si>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</si>
  <si>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</si>
  <si>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</si>
  <si>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</si>
  <si>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</si>
  <si>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</si>
  <si>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</si>
  <si>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</si>
  <si>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</si>
  <si>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</si>
  <si>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</si>
  <si>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</si>
  <si>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</si>
  <si>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</si>
  <si>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</si>
  <si>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</si>
  <si>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</si>
  <si>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</si>
  <si>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</si>
  <si>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</si>
  <si>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</si>
  <si>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</si>
  <si>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</si>
  <si>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</si>
  <si>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</si>
  <si>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</si>
  <si>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</si>
  <si>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</si>
  <si>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</si>
  <si>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</si>
  <si>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</si>
  <si>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</si>
  <si>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</si>
  <si>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</si>
  <si>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</si>
  <si>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</si>
  <si>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</si>
  <si>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</si>
  <si>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</si>
  <si>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</si>
  <si>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</si>
  <si>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</si>
  <si>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</si>
  <si>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</si>
  <si>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</si>
  <si>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</si>
  <si>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</si>
  <si>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</si>
  <si>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</si>
  <si>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</si>
  <si>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</si>
  <si>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</si>
  <si>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</si>
  <si>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</si>
  <si>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</si>
  <si>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</si>
  <si>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</si>
  <si>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</si>
  <si>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</si>
  <si>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</si>
  <si>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</si>
  <si>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</si>
  <si>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</si>
  <si>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</si>
  <si>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</si>
  <si>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</si>
  <si>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</si>
  <si>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</si>
  <si>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</si>
  <si>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</si>
  <si>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</si>
  <si>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</si>
  <si>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</si>
  <si>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</si>
  <si>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</si>
  <si>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</si>
  <si>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</si>
  <si>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</si>
  <si>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</si>
  <si>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</si>
  <si>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</si>
  <si>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</si>
  <si>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</si>
  <si>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</si>
  <si>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</si>
  <si>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</si>
  <si>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</si>
  <si>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</si>
  <si>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</si>
  <si>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</si>
  <si>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</si>
  <si>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</si>
  <si>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</si>
  <si>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</si>
  <si>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</si>
  <si>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</si>
  <si>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</si>
  <si>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</si>
  <si>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</si>
  <si>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</si>
  <si>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</si>
  <si>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</si>
  <si>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</si>
  <si>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</si>
  <si>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</si>
  <si>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</si>
  <si>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</si>
  <si>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</si>
  <si>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</si>
  <si>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</si>
  <si>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</si>
  <si>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</si>
  <si>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</si>
  <si>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</si>
  <si>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</si>
  <si>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</si>
  <si>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</si>
  <si>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</si>
  <si>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</si>
  <si>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</si>
  <si>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</si>
  <si>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</si>
  <si>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</si>
  <si>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</si>
  <si>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</si>
  <si>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</si>
  <si>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</si>
  <si>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</si>
  <si>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</si>
  <si>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</si>
  <si>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</si>
  <si>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</si>
  <si>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</si>
  <si>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</si>
  <si>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</si>
  <si>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</si>
  <si>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</si>
  <si>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</si>
  <si>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</si>
  <si>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</si>
  <si>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</si>
  <si>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</si>
  <si>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</si>
  <si>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</si>
  <si>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</si>
  <si>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</si>
  <si>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</si>
  <si>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</si>
  <si>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</si>
  <si>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</si>
  <si>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</si>
  <si>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</si>
  <si>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</si>
  <si>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</si>
  <si>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</si>
  <si>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</si>
  <si>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</si>
  <si>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</si>
  <si>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</si>
  <si>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</si>
  <si>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</si>
  <si>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</si>
  <si>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</si>
  <si>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</si>
  <si>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</si>
  <si>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</si>
  <si>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</si>
  <si>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</si>
  <si>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</si>
  <si>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</si>
  <si>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</si>
  <si>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</si>
  <si>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</si>
  <si>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</si>
  <si>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</si>
  <si>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</si>
  <si>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</si>
  <si>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</si>
  <si>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</si>
  <si>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</si>
  <si>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</si>
  <si>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</si>
  <si>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</si>
  <si>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</si>
  <si>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</si>
  <si>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</si>
  <si>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</si>
  <si>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</si>
  <si>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</si>
  <si>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</si>
  <si>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</si>
  <si>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</si>
  <si>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</si>
  <si>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</si>
  <si>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</si>
  <si>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</si>
  <si>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</si>
  <si>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</si>
  <si>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</si>
  <si>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</si>
  <si>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</si>
  <si>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</si>
  <si>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</si>
  <si>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</si>
  <si>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</si>
  <si>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</si>
  <si>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</si>
  <si>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</si>
  <si>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</si>
  <si>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</si>
  <si>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</si>
  <si>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</si>
  <si>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</si>
  <si>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</si>
  <si>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</si>
  <si>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</si>
  <si>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</si>
  <si>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</si>
  <si>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</si>
  <si>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</si>
  <si>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</si>
  <si>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</si>
  <si>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</si>
  <si>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</si>
  <si>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</si>
  <si>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</si>
  <si>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</si>
  <si>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</si>
  <si>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</si>
  <si>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</si>
  <si>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</si>
  <si>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</si>
  <si>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</si>
  <si>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</si>
  <si>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</si>
  <si>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</si>
  <si>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</si>
  <si>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</si>
  <si>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</si>
  <si>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</si>
  <si>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</si>
  <si>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</si>
  <si>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</si>
  <si>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</si>
  <si>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</si>
  <si>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</si>
  <si>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</si>
  <si>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</si>
  <si>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</si>
  <si>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</si>
  <si>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</si>
  <si>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</si>
  <si>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</si>
  <si>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</si>
  <si>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</si>
  <si>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</si>
  <si>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</si>
  <si>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</si>
  <si>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</si>
  <si>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</si>
  <si>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</si>
  <si>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</si>
  <si>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</si>
  <si>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</si>
  <si>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</si>
  <si>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</si>
  <si>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</si>
  <si>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</si>
  <si>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</si>
  <si>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</si>
  <si>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</si>
  <si>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</si>
  <si>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</si>
  <si>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</si>
  <si>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</si>
  <si>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</si>
  <si>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</si>
  <si>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</si>
  <si>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</si>
  <si>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</si>
  <si>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</si>
  <si>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</si>
  <si>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</si>
  <si>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</si>
  <si>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</si>
  <si>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</si>
  <si>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</si>
  <si>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</si>
  <si>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</si>
  <si>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</si>
  <si>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</si>
  <si>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</si>
  <si>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</si>
  <si>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</si>
  <si>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</si>
  <si>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</si>
  <si>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</si>
  <si>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</si>
  <si>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</si>
  <si>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</si>
  <si>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</si>
  <si>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</si>
  <si>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</si>
  <si>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</si>
  <si>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</si>
  <si>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</si>
  <si>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</si>
  <si>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</si>
  <si>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</si>
  <si>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</si>
  <si>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</si>
  <si>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</si>
  <si>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</si>
  <si>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</si>
  <si>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</si>
  <si>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</si>
  <si>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</si>
  <si>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</si>
  <si>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</si>
  <si>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</si>
  <si>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</si>
  <si>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</si>
  <si>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</si>
  <si>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</si>
  <si>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</si>
  <si>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</si>
  <si>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</si>
  <si>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</si>
  <si>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</si>
  <si>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</si>
  <si>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</si>
  <si>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</si>
  <si>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</si>
  <si>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</si>
  <si>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</si>
  <si>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</si>
  <si>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</si>
  <si>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</si>
  <si>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</si>
  <si>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</si>
  <si>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</si>
  <si>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</si>
  <si>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</si>
  <si>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</si>
  <si>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</si>
  <si>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</si>
  <si>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</si>
  <si>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</si>
  <si>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</si>
  <si>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</si>
  <si>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</si>
  <si>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</si>
  <si>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</si>
  <si>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</si>
  <si>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</si>
  <si>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</si>
  <si>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</si>
  <si>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</si>
  <si>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</si>
  <si>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</si>
  <si>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</si>
  <si>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</si>
  <si>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</si>
  <si>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</si>
  <si>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</si>
  <si>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</si>
  <si>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</si>
  <si>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</si>
  <si>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</si>
  <si>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</si>
  <si>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</si>
  <si>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</si>
  <si>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</si>
  <si>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</si>
  <si>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</si>
  <si>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</si>
  <si>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</si>
  <si>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</si>
  <si>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</si>
  <si>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</si>
  <si>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</si>
  <si>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</si>
  <si>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</si>
  <si>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</si>
  <si>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</si>
  <si>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</si>
  <si>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</si>
  <si>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</si>
  <si>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</si>
  <si>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</si>
  <si>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</si>
  <si>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</si>
  <si>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</si>
  <si>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</si>
  <si>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</si>
  <si>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</si>
  <si>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</si>
  <si>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</si>
  <si>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</si>
  <si>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</si>
  <si>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</si>
  <si>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</si>
  <si>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</si>
  <si>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</si>
  <si>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</si>
  <si>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</si>
  <si>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</si>
  <si>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</si>
  <si>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</si>
  <si>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</si>
  <si>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</si>
  <si>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</si>
  <si>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</si>
  <si>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</si>
  <si>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</si>
  <si>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</si>
  <si>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</si>
  <si>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</si>
  <si>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</si>
  <si>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</si>
  <si>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</si>
  <si>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</si>
  <si>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</si>
  <si>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</si>
  <si>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</si>
  <si>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</si>
  <si>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</si>
  <si>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</si>
  <si>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</si>
  <si>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</si>
  <si>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</si>
  <si>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</si>
  <si>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</si>
  <si>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</si>
  <si>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</si>
  <si>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</si>
  <si>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</si>
  <si>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</si>
  <si>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</si>
  <si>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</si>
  <si>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</si>
  <si>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</si>
  <si>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</si>
  <si>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</si>
  <si>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</si>
  <si>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</si>
  <si>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</si>
  <si>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</si>
  <si>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</si>
  <si>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</si>
  <si>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</si>
  <si>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</si>
  <si>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</si>
  <si>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</si>
  <si>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</si>
  <si>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</si>
  <si>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</si>
  <si>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</si>
  <si>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</si>
  <si>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</si>
  <si>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</si>
  <si>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</si>
  <si>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</si>
  <si>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</si>
  <si>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</si>
  <si>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</si>
  <si>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</si>
  <si>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</si>
  <si>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</si>
  <si>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</si>
  <si>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</si>
  <si>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</si>
  <si>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</si>
  <si>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</si>
  <si>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</si>
  <si>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</si>
  <si>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</si>
  <si>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</si>
  <si>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</si>
  <si>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</si>
  <si>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</si>
  <si>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</si>
  <si>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</si>
  <si>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</si>
  <si>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</si>
  <si>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</si>
  <si>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</si>
  <si>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</si>
  <si>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</si>
  <si>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</si>
  <si>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</si>
  <si>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</si>
  <si>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</si>
  <si>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</si>
  <si>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</si>
  <si>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</si>
  <si>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</si>
  <si>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</si>
  <si>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</si>
  <si>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</si>
  <si>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</si>
  <si>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</si>
  <si>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</si>
  <si>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</si>
  <si>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</si>
  <si>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</si>
  <si>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</si>
  <si>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</si>
  <si>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</si>
  <si>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</si>
  <si>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</si>
  <si>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</si>
  <si>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</si>
  <si>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</si>
  <si>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</si>
  <si>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</si>
  <si>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</si>
  <si>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</si>
  <si>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</si>
  <si>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</si>
  <si>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</si>
  <si>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</si>
  <si>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</si>
  <si>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</si>
  <si>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</si>
  <si>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</si>
  <si>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</si>
  <si>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</si>
  <si>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</si>
  <si>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</si>
  <si>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</si>
  <si>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</si>
  <si>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</si>
  <si>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</si>
  <si>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</si>
  <si>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</si>
  <si>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</si>
  <si>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</si>
  <si>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</si>
  <si>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</si>
  <si>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</si>
  <si>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</si>
  <si>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</si>
  <si>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</si>
  <si>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</si>
  <si>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</si>
  <si>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</si>
  <si>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</si>
  <si>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</si>
  <si>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</si>
  <si>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</si>
  <si>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</si>
  <si>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</si>
  <si>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</si>
  <si>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</si>
  <si>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</si>
  <si>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</si>
  <si>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</si>
  <si>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</si>
  <si>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</si>
  <si>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</si>
  <si>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</si>
  <si>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</si>
  <si>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</si>
  <si>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</si>
  <si>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</si>
  <si>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</si>
  <si>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</si>
  <si>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</si>
  <si>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</si>
  <si>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</si>
  <si>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</si>
  <si>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</si>
  <si>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</si>
  <si>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</si>
  <si>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</si>
  <si>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</si>
  <si>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</si>
  <si>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</si>
  <si>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</si>
  <si>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</si>
  <si>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</si>
  <si>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</si>
  <si>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</si>
  <si>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</si>
  <si>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</si>
  <si>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</si>
  <si>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</si>
  <si>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</si>
  <si>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</si>
  <si>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</si>
  <si>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</si>
  <si>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</si>
  <si>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</si>
  <si>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</si>
  <si>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</si>
  <si>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</si>
  <si>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</si>
  <si>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</si>
  <si>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</si>
  <si>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</si>
  <si>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</si>
  <si>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</si>
  <si>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</si>
  <si>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</si>
  <si>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</si>
  <si>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</si>
  <si>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</si>
  <si>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</si>
  <si>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</si>
  <si>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</si>
  <si>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</si>
  <si>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</si>
  <si>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</si>
  <si>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</si>
  <si>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</si>
  <si>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</si>
  <si>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</si>
  <si>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</si>
  <si>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</si>
  <si>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</si>
  <si>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</si>
  <si>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</si>
  <si>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</si>
  <si>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</si>
  <si>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</si>
  <si>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</si>
  <si>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</si>
  <si>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</si>
  <si>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</si>
  <si>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</si>
  <si>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</si>
  <si>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</si>
  <si>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</si>
  <si>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</si>
  <si>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</si>
  <si>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</si>
  <si>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</si>
  <si>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</si>
  <si>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</si>
  <si>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</si>
  <si>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</si>
  <si>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</si>
  <si>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</si>
  <si>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</si>
  <si>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</si>
  <si>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</si>
  <si>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</si>
  <si>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</si>
  <si>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</si>
  <si>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</si>
  <si>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</si>
  <si>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</si>
  <si>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</si>
  <si>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</si>
  <si>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</si>
  <si>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</si>
  <si>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</si>
  <si>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</si>
  <si>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</si>
  <si>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</si>
  <si>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</si>
  <si>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</si>
  <si>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</si>
  <si>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</si>
  <si>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</si>
  <si>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</si>
  <si>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</si>
  <si>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</si>
  <si>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</si>
  <si>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</si>
  <si>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</si>
  <si>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</si>
  <si>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</si>
  <si>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</si>
  <si>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</si>
  <si>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</si>
  <si>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</si>
  <si>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</si>
  <si>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</si>
  <si>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</si>
  <si>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</si>
  <si>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</si>
  <si>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</si>
  <si>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</si>
  <si>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</si>
  <si>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</si>
  <si>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</si>
  <si>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</si>
  <si>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</si>
  <si>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</si>
  <si>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</si>
  <si>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</si>
  <si>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</si>
  <si>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</si>
  <si>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</si>
  <si>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</si>
  <si>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</si>
  <si>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</si>
  <si>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</si>
  <si>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</si>
  <si>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</si>
  <si>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</si>
  <si>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</si>
  <si>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</si>
  <si>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</si>
  <si>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</si>
  <si>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</si>
  <si>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</si>
  <si>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</si>
  <si>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</si>
  <si>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</si>
  <si>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</si>
  <si>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</si>
  <si>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</si>
  <si>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</si>
  <si>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</si>
  <si>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</si>
  <si>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</si>
  <si>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</si>
  <si>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</si>
  <si>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</si>
  <si>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</si>
  <si>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</si>
  <si>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</si>
  <si>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</si>
  <si>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</si>
  <si>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</si>
  <si>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</si>
  <si>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</si>
  <si>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</si>
  <si>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</si>
  <si>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</si>
  <si>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</si>
  <si>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</si>
  <si>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</si>
  <si>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</si>
  <si>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</si>
  <si>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</si>
  <si>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</si>
  <si>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</si>
  <si>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</si>
  <si>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</si>
  <si>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</si>
  <si>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</si>
  <si>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</si>
  <si>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</si>
  <si>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</si>
  <si>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</si>
  <si>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</si>
  <si>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</si>
  <si>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</si>
  <si>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</si>
  <si>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</si>
  <si>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</si>
  <si>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</si>
  <si>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</si>
  <si>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</si>
  <si>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</si>
  <si>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</si>
  <si>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</si>
  <si>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</si>
  <si>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</si>
  <si>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</si>
  <si>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</si>
  <si>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</si>
  <si>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</si>
  <si>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</si>
  <si>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</si>
  <si>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</si>
  <si>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</si>
  <si>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</si>
  <si>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</si>
  <si>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</si>
  <si>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</si>
  <si>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</si>
  <si>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</si>
  <si>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</si>
  <si>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</si>
  <si>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</si>
  <si>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</si>
  <si>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</si>
  <si>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</si>
  <si>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</si>
  <si>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</si>
  <si>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</si>
  <si>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</si>
  <si>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</si>
  <si>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</si>
  <si>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</si>
  <si>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</si>
  <si>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</si>
  <si>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</si>
  <si>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</si>
  <si>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</si>
  <si>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</si>
  <si>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</si>
  <si>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</si>
  <si>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</si>
  <si>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</si>
  <si>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</si>
  <si>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</si>
  <si>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</si>
  <si>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</si>
  <si>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</si>
  <si>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</si>
  <si>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</si>
  <si>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</si>
  <si>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</si>
  <si>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</si>
  <si>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</si>
  <si>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</si>
  <si>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</si>
  <si>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</si>
  <si>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</si>
  <si>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</si>
  <si>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</si>
  <si>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</si>
  <si>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</si>
  <si>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</si>
  <si>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</si>
  <si>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</si>
  <si>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</si>
  <si>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</si>
  <si>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</si>
  <si>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</si>
  <si>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</si>
  <si>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</si>
  <si>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</si>
  <si>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</si>
  <si>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</si>
  <si>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</si>
  <si>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</si>
  <si>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</si>
  <si>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</si>
  <si>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</si>
  <si>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</si>
  <si>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</si>
  <si>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</si>
  <si>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</si>
  <si>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</si>
  <si>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</si>
  <si>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</si>
  <si>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</si>
  <si>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</si>
  <si>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</si>
  <si>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</si>
  <si>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</si>
  <si>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</si>
  <si>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</si>
  <si>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</si>
  <si>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</si>
  <si>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</si>
  <si>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</si>
  <si>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</si>
  <si>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</si>
  <si>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</si>
  <si>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</si>
  <si>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</si>
  <si>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</si>
  <si>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</si>
  <si>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</si>
  <si>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</si>
  <si>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</si>
  <si>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</si>
  <si>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</si>
  <si>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</si>
  <si>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</si>
  <si>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</si>
  <si>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</si>
  <si>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</si>
  <si>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</si>
  <si>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</si>
  <si>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</si>
  <si>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</si>
  <si>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</si>
  <si>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</si>
  <si>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</si>
  <si>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</si>
  <si>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</si>
  <si>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</si>
  <si>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</si>
  <si>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</si>
  <si>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</si>
  <si>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</si>
  <si>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</si>
  <si>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</si>
  <si>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</si>
  <si>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</si>
  <si>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</si>
  <si>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</si>
  <si>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</si>
  <si>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</si>
  <si>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</si>
  <si>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</si>
  <si>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</si>
  <si>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</si>
  <si>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</si>
  <si>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</si>
  <si>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</si>
  <si>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</si>
  <si>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</si>
  <si>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</si>
  <si>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</si>
  <si>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</si>
  <si>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</si>
  <si>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</si>
  <si>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</si>
  <si>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</si>
  <si>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</si>
  <si>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</si>
  <si>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</si>
  <si>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</si>
  <si>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</si>
  <si>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</si>
  <si>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</si>
  <si>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</si>
  <si>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</si>
  <si>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</si>
  <si>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</si>
  <si>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</si>
  <si>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</si>
  <si>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</si>
  <si>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</si>
  <si>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</si>
  <si>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</si>
  <si>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</si>
  <si>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</si>
  <si>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</si>
  <si>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</si>
  <si>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</si>
  <si>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</si>
  <si>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</si>
  <si>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</si>
  <si>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</si>
  <si>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</si>
  <si>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</si>
  <si>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</si>
  <si>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</si>
  <si>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</si>
  <si>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</si>
  <si>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</si>
  <si>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</si>
  <si>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</si>
  <si>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</si>
  <si>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</si>
  <si>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</si>
  <si>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</si>
  <si>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</si>
  <si>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</si>
  <si>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</si>
  <si>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</si>
  <si>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</si>
  <si>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</si>
  <si>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</si>
  <si>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</si>
  <si>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</si>
  <si>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</si>
  <si>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</si>
  <si>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</si>
  <si>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</si>
  <si>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</si>
  <si>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</si>
  <si>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</si>
  <si>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</si>
  <si>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</si>
  <si>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</si>
  <si>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</si>
  <si>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</si>
  <si>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</si>
  <si>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</si>
  <si>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</si>
  <si>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</si>
  <si>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</si>
  <si>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</si>
  <si>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</si>
  <si>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</si>
  <si>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</si>
  <si>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</si>
  <si>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</si>
  <si>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</si>
  <si>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</si>
  <si>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</si>
  <si>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</si>
  <si>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</si>
  <si>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</si>
  <si>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</si>
  <si>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</si>
  <si>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</si>
  <si>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</si>
  <si>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</si>
  <si>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</si>
  <si>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</si>
  <si>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</si>
  <si>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</si>
  <si>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</si>
  <si>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</si>
  <si>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</si>
  <si>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</si>
  <si>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</si>
  <si>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</si>
  <si>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</si>
  <si>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</si>
  <si>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</si>
  <si>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</si>
  <si>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</si>
  <si>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</si>
  <si>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</si>
  <si>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</si>
  <si>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</si>
  <si>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</si>
  <si>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</si>
  <si>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</si>
  <si>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</si>
  <si>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</si>
  <si>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</si>
  <si>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</si>
  <si>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</si>
  <si>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</si>
  <si>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</si>
  <si>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</si>
  <si>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</si>
  <si>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</si>
  <si>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</si>
  <si>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</si>
  <si>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</si>
  <si>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</si>
  <si>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</si>
  <si>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</si>
  <si>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</si>
  <si>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</si>
  <si>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</si>
  <si>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</si>
  <si>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</si>
  <si>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</si>
  <si>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</si>
  <si>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</si>
  <si>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</si>
  <si>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</si>
  <si>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</si>
  <si>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</si>
  <si>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</si>
  <si>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</si>
  <si>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</si>
  <si>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</si>
  <si>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</si>
  <si>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</si>
  <si>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</si>
  <si>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</si>
  <si>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</si>
  <si>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</si>
  <si>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</si>
  <si>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</si>
  <si>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</si>
  <si>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</si>
  <si>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</si>
  <si>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</si>
  <si>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</si>
  <si>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</si>
  <si>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</si>
  <si>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</si>
  <si>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</si>
  <si>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</si>
  <si>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</si>
  <si>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</si>
  <si>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</si>
  <si>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</si>
  <si>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</si>
  <si>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</si>
  <si>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</si>
  <si>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</si>
  <si>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</si>
  <si>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</si>
  <si>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</si>
  <si>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</si>
  <si>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</si>
  <si>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</si>
  <si>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</si>
  <si>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</si>
  <si>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</si>
  <si>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</si>
  <si>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</si>
  <si>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</si>
  <si>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</si>
  <si>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</si>
  <si>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</si>
  <si>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</si>
  <si>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</si>
  <si>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</si>
  <si>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</si>
  <si>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</si>
  <si>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</si>
  <si>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</si>
  <si>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</si>
  <si>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</si>
  <si>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</si>
  <si>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</si>
  <si>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</si>
  <si>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</si>
  <si>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</si>
  <si>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</si>
  <si>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</si>
  <si>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</si>
  <si>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</si>
  <si>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</si>
  <si>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</si>
  <si>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</si>
  <si>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</si>
  <si>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</si>
  <si>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</si>
  <si>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</si>
  <si>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</si>
  <si>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</si>
  <si>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</si>
  <si>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</si>
  <si>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</si>
  <si>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</si>
  <si>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</si>
  <si>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</si>
  <si>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</si>
  <si>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</si>
  <si>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</si>
  <si>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</si>
  <si>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</si>
  <si>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</si>
  <si>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</si>
  <si>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</si>
  <si>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</si>
  <si>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</si>
  <si>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</si>
  <si>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</si>
  <si>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</si>
  <si>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</si>
  <si>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</si>
  <si>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</si>
  <si>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</si>
  <si>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</si>
  <si>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</si>
  <si>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</si>
  <si>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</si>
  <si>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</si>
  <si>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</si>
  <si>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</si>
  <si>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</si>
  <si>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</si>
  <si>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</si>
  <si>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</si>
  <si>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</si>
  <si>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</si>
  <si>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</si>
  <si>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</si>
  <si>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</si>
  <si>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</si>
  <si>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</si>
  <si>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</si>
  <si>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</si>
  <si>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</si>
  <si>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</si>
  <si>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</si>
  <si>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</si>
  <si>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</si>
  <si>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</si>
  <si>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</si>
  <si>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</si>
  <si>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</si>
  <si>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</si>
  <si>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</si>
  <si>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</si>
  <si>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</si>
  <si>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</si>
  <si>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</si>
  <si>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</si>
  <si>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</si>
  <si>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</si>
  <si>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</si>
  <si>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</si>
  <si>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</si>
  <si>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</si>
  <si>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</si>
  <si>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</si>
  <si>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</si>
  <si>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</si>
  <si>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</si>
  <si>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</si>
  <si>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</si>
  <si>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</si>
  <si>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</si>
  <si>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</si>
  <si>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</si>
  <si>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</si>
  <si>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</si>
  <si>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</si>
  <si>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</si>
  <si>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</si>
  <si>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</si>
  <si>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</si>
  <si>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</si>
  <si>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</si>
  <si>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</si>
  <si>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</si>
  <si>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</si>
  <si>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</si>
  <si>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</si>
  <si>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</si>
  <si>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</si>
  <si>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</si>
  <si>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</si>
  <si>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</si>
  <si>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</si>
  <si>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</si>
  <si>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</si>
  <si>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</si>
  <si>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</si>
  <si>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</si>
  <si>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</si>
  <si>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</si>
  <si>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</si>
  <si>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</si>
  <si>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</si>
  <si>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</si>
  <si>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</si>
  <si>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</si>
  <si>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</si>
  <si>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</si>
  <si>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</si>
  <si>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</si>
  <si>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</si>
  <si>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</si>
  <si>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</si>
  <si>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</si>
  <si>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</si>
  <si>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</si>
  <si>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</si>
  <si>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</si>
  <si>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</si>
  <si>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</si>
  <si>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</si>
  <si>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</si>
  <si>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</si>
  <si>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</si>
  <si>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</si>
  <si>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</si>
  <si>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</si>
  <si>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</si>
  <si>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</si>
  <si>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</si>
  <si>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</si>
  <si>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</si>
  <si>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</si>
  <si>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</si>
  <si>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</si>
  <si>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</si>
  <si>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</si>
  <si>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</si>
  <si>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</si>
  <si>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</si>
  <si>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</si>
  <si>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</si>
  <si>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</si>
  <si>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</si>
  <si>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</si>
  <si>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</si>
  <si>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</si>
  <si>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</si>
  <si>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</si>
  <si>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</si>
  <si>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</si>
  <si>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</si>
  <si>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</si>
  <si>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</si>
  <si>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</si>
  <si>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</si>
  <si>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</si>
  <si>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</si>
  <si>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</si>
  <si>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</si>
  <si>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</si>
  <si>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</si>
  <si>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</si>
  <si>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</si>
  <si>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</si>
  <si>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</si>
  <si>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</si>
  <si>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</si>
  <si>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</si>
  <si>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</si>
  <si>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</si>
  <si>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</si>
  <si>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</si>
  <si>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</si>
  <si>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</si>
  <si>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</si>
  <si>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</si>
  <si>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</si>
  <si>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</si>
  <si>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</si>
  <si>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</si>
  <si>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</si>
  <si>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</si>
  <si>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</si>
  <si>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</si>
  <si>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</si>
  <si>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</si>
  <si>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</si>
  <si>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</si>
  <si>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</si>
  <si>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</si>
  <si>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</si>
  <si>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</si>
  <si>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</si>
  <si>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</si>
  <si>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</si>
  <si>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</si>
  <si>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</si>
  <si>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</si>
  <si>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</si>
  <si>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</si>
  <si>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</si>
  <si>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</si>
  <si>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</si>
  <si>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</si>
  <si>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</si>
  <si>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</si>
  <si>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</si>
  <si>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</si>
  <si>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</si>
  <si>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</si>
  <si>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</si>
  <si>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</si>
  <si>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</si>
  <si>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</si>
  <si>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</si>
  <si>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</si>
  <si>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</si>
  <si>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</si>
  <si>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</si>
  <si>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</si>
  <si>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</si>
  <si>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</si>
  <si>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</si>
  <si>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</si>
  <si>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</si>
  <si>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</si>
  <si>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</si>
  <si>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</si>
  <si>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</si>
  <si>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</si>
  <si>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</si>
  <si>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</si>
  <si>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</si>
  <si>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</si>
  <si>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</si>
  <si>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</si>
  <si>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</si>
  <si>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</si>
  <si>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</si>
  <si>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</si>
  <si>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</si>
  <si>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</si>
  <si>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</si>
  <si>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</si>
  <si>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</si>
  <si>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</si>
  <si>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</si>
  <si>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</si>
  <si>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</si>
  <si>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</si>
  <si>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</si>
  <si>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</si>
  <si>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</si>
  <si>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</si>
  <si>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</si>
  <si>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</si>
  <si>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</si>
  <si>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</si>
  <si>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</si>
  <si>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</si>
  <si>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</si>
  <si>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</si>
  <si>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</si>
  <si>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</si>
  <si>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</si>
  <si>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</si>
  <si>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</si>
  <si>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</si>
  <si>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</si>
  <si>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</si>
  <si>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</si>
  <si>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</si>
  <si>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</si>
  <si>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</si>
  <si>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</si>
  <si>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</si>
  <si>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</si>
  <si>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</si>
  <si>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</si>
  <si>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</si>
  <si>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</si>
  <si>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</si>
  <si>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</si>
  <si>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</si>
  <si>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</si>
  <si>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</si>
  <si>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</si>
  <si>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</si>
  <si>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</si>
  <si>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</si>
  <si>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</si>
  <si>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</si>
  <si>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</si>
  <si>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</si>
  <si>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</si>
  <si>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</si>
  <si>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</si>
  <si>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</si>
  <si>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</si>
  <si>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</si>
  <si>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</si>
  <si>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</si>
  <si>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</si>
  <si>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</si>
  <si>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</si>
  <si>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</si>
  <si>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</si>
  <si>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</si>
  <si>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</si>
  <si>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</si>
  <si>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</si>
  <si>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</si>
  <si>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</si>
  <si>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</si>
  <si>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</si>
  <si>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</si>
  <si>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</si>
  <si>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</si>
  <si>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</si>
  <si>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</si>
  <si>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</si>
  <si>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</si>
  <si>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</si>
  <si>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</si>
  <si>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</si>
  <si>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</si>
  <si>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</si>
  <si>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</si>
  <si>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</si>
  <si>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</si>
  <si>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</si>
  <si>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</si>
  <si>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</si>
  <si>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</si>
  <si>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</si>
  <si>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</si>
  <si>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</si>
  <si>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</si>
  <si>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</si>
  <si>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</si>
  <si>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</si>
  <si>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</si>
  <si>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</si>
  <si>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</si>
  <si>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</si>
  <si>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</si>
  <si>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</si>
  <si>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</si>
  <si>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</si>
  <si>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</si>
  <si>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</si>
  <si>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</si>
  <si>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</si>
  <si>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</si>
  <si>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</si>
  <si>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</si>
  <si>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</si>
  <si>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</si>
  <si>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</si>
  <si>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</si>
  <si>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</si>
  <si>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</si>
  <si>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</si>
  <si>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</si>
  <si>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</si>
  <si>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</si>
  <si>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</si>
  <si>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</si>
  <si>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</si>
  <si>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</si>
  <si>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</si>
  <si>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</si>
  <si>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</si>
  <si>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</si>
  <si>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</si>
  <si>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</si>
  <si>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</si>
  <si>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</si>
  <si>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</si>
  <si>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</si>
  <si>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</si>
  <si>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</si>
  <si>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</si>
  <si>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</si>
  <si>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</si>
  <si>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</si>
  <si>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</si>
  <si>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</si>
  <si>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</si>
  <si>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</si>
  <si>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</si>
  <si>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</si>
  <si>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</si>
  <si>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</si>
  <si>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</si>
  <si>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</si>
  <si>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</si>
  <si>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</si>
  <si>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</si>
  <si>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</si>
  <si>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</si>
  <si>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</si>
  <si>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</si>
  <si>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</si>
  <si>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</si>
  <si>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</si>
  <si>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</si>
  <si>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</si>
  <si>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</si>
  <si>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</si>
  <si>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</si>
  <si>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</si>
  <si>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</si>
  <si>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</si>
  <si>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</si>
  <si>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</si>
  <si>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</si>
  <si>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</si>
  <si>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</si>
  <si>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</si>
  <si>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</si>
  <si>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</si>
  <si>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</si>
  <si>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</si>
  <si>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</si>
  <si>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</si>
  <si>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</si>
  <si>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</si>
  <si>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</si>
  <si>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</si>
  <si>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</si>
  <si>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</si>
  <si>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</si>
  <si>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</si>
  <si>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</si>
  <si>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</si>
  <si>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</si>
  <si>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</si>
  <si>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</si>
  <si>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</si>
  <si>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</si>
  <si>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</si>
  <si>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</si>
  <si>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</si>
  <si>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</si>
  <si>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</si>
  <si>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</si>
  <si>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</si>
  <si>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</si>
  <si>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</si>
  <si>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</si>
  <si>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</si>
  <si>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</si>
  <si>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</si>
  <si>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</si>
  <si>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</si>
  <si>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</si>
  <si>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</si>
  <si>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</si>
  <si>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</si>
  <si>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</si>
  <si>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</si>
  <si>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</si>
  <si>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</si>
  <si>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</si>
  <si>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</si>
  <si>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</si>
  <si>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</si>
  <si>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</si>
  <si>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</si>
  <si>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</si>
  <si>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</si>
  <si>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</si>
  <si>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</si>
  <si>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</si>
  <si>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</si>
  <si>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</si>
  <si>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</si>
  <si>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</si>
  <si>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</si>
  <si>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</si>
  <si>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</si>
  <si>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</si>
  <si>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</si>
  <si>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</si>
  <si>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</si>
  <si>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</si>
  <si>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</si>
  <si>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</si>
  <si>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</si>
  <si>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</si>
  <si>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</si>
  <si>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</si>
  <si>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</si>
  <si>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</si>
  <si>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</si>
  <si>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</si>
  <si>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</si>
  <si>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</si>
  <si>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</si>
  <si>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</si>
  <si>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</si>
  <si>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</si>
  <si>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</si>
  <si>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</si>
  <si>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</si>
  <si>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</si>
  <si>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</si>
  <si>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</si>
  <si>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</si>
  <si>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</si>
  <si>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</si>
  <si>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</si>
  <si>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</si>
  <si>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</si>
  <si>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</si>
  <si>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</si>
  <si>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</si>
  <si>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</si>
  <si>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</si>
  <si>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</si>
  <si>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</si>
  <si>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</si>
  <si>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</si>
  <si>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</si>
  <si>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</si>
  <si>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</si>
  <si>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</si>
  <si>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</si>
  <si>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</si>
  <si>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</si>
  <si>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</si>
  <si>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</si>
  <si>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</si>
  <si>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</si>
  <si>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</si>
  <si>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</si>
  <si>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</si>
  <si>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</si>
  <si>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</si>
  <si>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</si>
  <si>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</si>
  <si>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</si>
  <si>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</si>
  <si>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</si>
  <si>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</si>
  <si>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</si>
  <si>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</si>
  <si>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</si>
  <si>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</si>
  <si>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</si>
  <si>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</si>
  <si>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</si>
  <si>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</si>
  <si>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</si>
  <si>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</si>
  <si>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</si>
  <si>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</si>
  <si>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</si>
  <si>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</si>
  <si>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</si>
  <si>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</si>
  <si>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</si>
  <si>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</si>
  <si>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</si>
  <si>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</si>
  <si>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</si>
  <si>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</si>
  <si>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</si>
  <si>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</si>
  <si>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</si>
  <si>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</si>
  <si>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</si>
  <si>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</si>
  <si>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</si>
  <si>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</si>
  <si>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</si>
  <si>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</si>
  <si>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</si>
  <si>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</si>
  <si>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</si>
  <si>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</si>
  <si>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</si>
  <si>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</si>
  <si>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</si>
  <si>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</si>
  <si>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</si>
  <si>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</si>
  <si>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</si>
  <si>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</si>
  <si>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</si>
  <si>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</si>
  <si>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</si>
  <si>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</si>
  <si>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</si>
  <si>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</si>
  <si>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</si>
  <si>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</si>
  <si>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</si>
  <si>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</si>
  <si>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</si>
  <si>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</si>
  <si>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</si>
  <si>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</si>
  <si>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</si>
  <si>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</si>
  <si>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</si>
  <si>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</si>
  <si>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</si>
  <si>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</si>
  <si>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</si>
  <si>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</si>
  <si>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</si>
  <si>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</si>
  <si>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</si>
  <si>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</si>
  <si>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</si>
  <si>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</si>
  <si>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</si>
  <si>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</si>
  <si>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</si>
  <si>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</si>
  <si>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</si>
  <si>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</si>
  <si>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</si>
  <si>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</si>
  <si>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</si>
  <si>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</si>
  <si>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</si>
  <si>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</si>
  <si>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</si>
  <si>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</si>
  <si>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</si>
  <si>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</si>
  <si>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</si>
  <si>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</si>
  <si>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</si>
  <si>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</si>
  <si>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</si>
  <si>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</si>
  <si>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</si>
  <si>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</si>
  <si>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</si>
  <si>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</si>
  <si>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</si>
  <si>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</si>
  <si>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</si>
  <si>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</si>
  <si>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</si>
  <si>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</si>
  <si>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</si>
  <si>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</si>
  <si>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</si>
  <si>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</si>
  <si>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</si>
  <si>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</si>
  <si>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</si>
  <si>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</si>
  <si>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</si>
  <si>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</si>
  <si>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</si>
  <si>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</si>
  <si>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</si>
  <si>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</si>
  <si>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</si>
  <si>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</si>
  <si>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</si>
  <si>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</si>
  <si>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</si>
  <si>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</si>
  <si>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</si>
  <si>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</si>
  <si>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</si>
  <si>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</si>
  <si>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</si>
  <si>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</si>
  <si>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</si>
  <si>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</si>
  <si>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</si>
  <si>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</si>
  <si>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</si>
  <si>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</si>
  <si>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</si>
  <si>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</si>
  <si>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</si>
  <si>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</si>
  <si>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</si>
  <si>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</si>
  <si>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</si>
  <si>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</si>
  <si>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</si>
  <si>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</si>
  <si>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</si>
  <si>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</si>
  <si>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</si>
  <si>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</si>
  <si>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</si>
  <si>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</si>
  <si>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</si>
  <si>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</si>
  <si>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</si>
  <si>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</si>
  <si>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</si>
  <si>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</si>
  <si>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</si>
  <si>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</si>
  <si>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</si>
  <si>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</si>
  <si>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</si>
  <si>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</si>
  <si>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</si>
  <si>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</si>
  <si>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</si>
  <si>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</si>
  <si>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</si>
  <si>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</si>
  <si>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</si>
  <si>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</si>
  <si>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</si>
  <si>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</si>
  <si>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</si>
  <si>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</si>
  <si>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</si>
  <si>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</si>
  <si>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</si>
  <si>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</si>
  <si>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</si>
  <si>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</si>
  <si>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</si>
  <si>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</si>
  <si>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</si>
  <si>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</si>
  <si>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</si>
  <si>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</si>
  <si>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</si>
  <si>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</si>
  <si>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</si>
  <si>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</si>
  <si>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</si>
  <si>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</si>
  <si>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</si>
  <si>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</si>
  <si>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</si>
  <si>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</si>
  <si>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</si>
  <si>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</si>
  <si>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</si>
  <si>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</si>
  <si>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</si>
  <si>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</si>
  <si>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</si>
  <si>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</si>
  <si>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</si>
  <si>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</si>
  <si>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</si>
  <si>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</si>
  <si>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</si>
  <si>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</si>
  <si>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</si>
  <si>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</si>
  <si>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</si>
  <si>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</si>
  <si>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</si>
  <si>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</si>
  <si>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</si>
  <si>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</si>
  <si>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</si>
  <si>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</si>
  <si>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</si>
  <si>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</si>
  <si>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</si>
  <si>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</si>
  <si>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</si>
  <si>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</si>
  <si>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</si>
  <si>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</si>
  <si>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</si>
  <si>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</si>
  <si>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</si>
  <si>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</si>
  <si>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</si>
  <si>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</si>
  <si>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</si>
  <si>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</si>
  <si>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</si>
  <si>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</si>
  <si>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</si>
  <si>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</si>
  <si>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</si>
  <si>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</si>
  <si>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</si>
  <si>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</si>
  <si>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</si>
  <si>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</si>
  <si>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</si>
  <si>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</si>
  <si>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</si>
  <si>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</si>
  <si>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</si>
  <si>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</si>
  <si>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</si>
  <si>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</si>
  <si>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</si>
  <si>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</si>
  <si>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</si>
  <si>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</si>
  <si>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</si>
  <si>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</si>
  <si>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</si>
  <si>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</si>
  <si>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</si>
  <si>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</si>
  <si>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</si>
  <si>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</si>
  <si>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</si>
  <si>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</si>
  <si>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</si>
  <si>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</si>
  <si>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</si>
  <si>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</si>
  <si>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</si>
  <si>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</si>
  <si>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</si>
  <si>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</si>
  <si>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</si>
  <si>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</si>
  <si>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</si>
  <si>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</si>
  <si>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</si>
  <si>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</si>
  <si>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</si>
  <si>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</si>
  <si>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</si>
  <si>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</si>
  <si>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</si>
  <si>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</si>
  <si>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</si>
  <si>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</si>
  <si>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</si>
  <si>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</si>
  <si>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</si>
  <si>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</si>
  <si>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</si>
  <si>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</si>
  <si>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</si>
  <si>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</si>
  <si>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</si>
  <si>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</si>
  <si>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</si>
  <si>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</si>
  <si>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</si>
  <si>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</si>
  <si>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</si>
  <si>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</si>
  <si>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</si>
  <si>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</si>
  <si>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</si>
  <si>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</si>
  <si>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</si>
  <si>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</si>
  <si>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</si>
  <si>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</si>
  <si>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</si>
  <si>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</si>
  <si>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</si>
  <si>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</si>
  <si>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</si>
  <si>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</si>
  <si>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</si>
  <si>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</si>
  <si>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</si>
  <si>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</si>
  <si>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</si>
  <si>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</si>
  <si>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</si>
  <si>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</si>
  <si>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</si>
  <si>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</si>
  <si>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</si>
  <si>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</si>
  <si>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</si>
  <si>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</si>
  <si>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</si>
  <si>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</si>
  <si>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</si>
  <si>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</si>
  <si>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</si>
  <si>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</si>
  <si>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</si>
  <si>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</si>
  <si>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</si>
  <si>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</si>
  <si>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</si>
  <si>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</si>
  <si>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</si>
  <si>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</si>
  <si>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</si>
  <si>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</si>
  <si>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</si>
  <si>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</si>
  <si>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</si>
  <si>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</si>
  <si>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</si>
  <si>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</si>
  <si>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</si>
  <si>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</si>
  <si>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</si>
  <si>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</si>
  <si>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</si>
  <si>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</si>
  <si>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</si>
  <si>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</si>
  <si>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</si>
  <si>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</si>
  <si>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</si>
  <si>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</si>
  <si>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</si>
  <si>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</si>
  <si>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</si>
  <si>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</si>
  <si>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</si>
  <si>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</si>
  <si>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</si>
  <si>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</si>
  <si>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</si>
  <si>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</si>
  <si>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</si>
  <si>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</si>
  <si>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</si>
  <si>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</si>
  <si>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</si>
  <si>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</si>
  <si>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</si>
  <si>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</si>
  <si>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</si>
  <si>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</si>
  <si>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</si>
  <si>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</si>
  <si>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</si>
  <si>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</si>
  <si>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</si>
  <si>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</si>
  <si>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</si>
  <si>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</si>
  <si>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</si>
  <si>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</si>
  <si>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</si>
  <si>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</si>
  <si>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</si>
  <si>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</si>
  <si>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</si>
  <si>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</si>
  <si>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</si>
  <si>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</si>
  <si>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</si>
  <si>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</si>
  <si>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</si>
  <si>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</si>
  <si>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</si>
  <si>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</si>
  <si>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</si>
  <si>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</si>
  <si>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</si>
  <si>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</si>
  <si>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</si>
  <si>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</si>
  <si>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</si>
  <si>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</si>
  <si>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</si>
  <si>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</si>
  <si>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</si>
  <si>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</si>
  <si>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</si>
  <si>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</si>
  <si>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</si>
  <si>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</si>
  <si>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</si>
  <si>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</si>
  <si>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</si>
  <si>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</si>
  <si>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</si>
  <si>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</si>
  <si>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</si>
  <si>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</si>
  <si>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</si>
  <si>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</si>
  <si>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</si>
  <si>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</si>
  <si>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</si>
  <si>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</si>
  <si>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</si>
  <si>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</si>
  <si>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</si>
  <si>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</si>
  <si>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</si>
  <si>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</si>
  <si>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</si>
  <si>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</si>
  <si>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</si>
  <si>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</si>
  <si>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</si>
  <si>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</si>
  <si>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</si>
  <si>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</si>
  <si>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</si>
  <si>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</si>
  <si>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</si>
  <si>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</si>
  <si>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</si>
  <si>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</si>
  <si>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</si>
  <si>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</si>
  <si>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</si>
  <si>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</si>
  <si>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</si>
  <si>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</si>
  <si>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</si>
  <si>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</si>
  <si>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</si>
  <si>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</si>
  <si>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</si>
  <si>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</si>
  <si>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</si>
  <si>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</si>
  <si>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</si>
  <si>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</si>
  <si>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</si>
  <si>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</si>
  <si>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</si>
  <si>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</si>
  <si>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</si>
  <si>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</si>
  <si>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</si>
  <si>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</si>
  <si>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</si>
  <si>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</si>
  <si>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</si>
  <si>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</si>
  <si>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</si>
  <si>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</si>
  <si>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</si>
  <si>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</si>
  <si>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</si>
  <si>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</si>
  <si>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</si>
  <si>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</si>
  <si>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</si>
  <si>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</si>
  <si>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</si>
  <si>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</si>
  <si>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</si>
  <si>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</si>
  <si>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</si>
  <si>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</si>
  <si>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</si>
  <si>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</si>
  <si>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</si>
  <si>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</si>
  <si>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</si>
  <si>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</si>
  <si>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</si>
  <si>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</si>
  <si>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</si>
  <si>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</si>
  <si>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</si>
  <si>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</si>
  <si>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</si>
  <si>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</si>
  <si>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</si>
  <si>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</si>
  <si>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</si>
  <si>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</si>
  <si>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</si>
  <si>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</si>
  <si>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</si>
  <si>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</si>
  <si>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</si>
  <si>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</si>
  <si>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</si>
  <si>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</si>
  <si>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</si>
  <si>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</si>
  <si>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</si>
  <si>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</si>
  <si>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</si>
  <si>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</si>
  <si>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</si>
  <si>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</si>
  <si>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</si>
  <si>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</si>
  <si>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</si>
  <si>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</si>
  <si>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</si>
  <si>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</si>
  <si>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</si>
  <si>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</si>
  <si>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</si>
  <si>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</si>
  <si>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</si>
  <si>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</si>
  <si>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</si>
  <si>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</si>
  <si>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</si>
  <si>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</si>
  <si>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</si>
  <si>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</si>
  <si>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</si>
  <si>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</si>
  <si>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</si>
  <si>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</si>
  <si>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</si>
  <si>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</si>
  <si>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</si>
  <si>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</si>
  <si>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</si>
  <si>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</si>
  <si>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</si>
  <si>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</si>
  <si>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</si>
  <si>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</si>
  <si>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</si>
  <si>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</si>
  <si>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</si>
  <si>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</si>
  <si>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</si>
  <si>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</si>
  <si>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</si>
  <si>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</si>
  <si>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</si>
  <si>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</si>
  <si>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</si>
  <si>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</si>
  <si>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</si>
  <si>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</si>
  <si>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</si>
  <si>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</si>
  <si>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</si>
  <si>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</si>
  <si>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</si>
  <si>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</si>
  <si>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</si>
  <si>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</si>
  <si>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</si>
  <si>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</si>
  <si>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</si>
  <si>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</si>
  <si>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</si>
  <si>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</si>
  <si>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</si>
  <si>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</si>
  <si>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</si>
  <si>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</si>
  <si>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</si>
  <si>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</si>
  <si>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</si>
  <si>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</si>
  <si>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</si>
  <si>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</si>
  <si>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</si>
  <si>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</si>
  <si>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</si>
  <si>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</si>
  <si>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</si>
  <si>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</si>
  <si>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</si>
  <si>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</si>
  <si>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</si>
  <si>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</si>
  <si>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</si>
  <si>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</si>
  <si>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</si>
  <si>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</si>
  <si>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</si>
  <si>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</si>
  <si>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</si>
  <si>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</si>
  <si>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</si>
  <si>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</si>
  <si>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</si>
  <si>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</si>
  <si>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</si>
  <si>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</si>
  <si>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</si>
  <si>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</si>
  <si>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</si>
  <si>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</si>
  <si>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</si>
  <si>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</si>
  <si>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</si>
  <si>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</si>
  <si>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</si>
  <si>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</si>
  <si>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</si>
  <si>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</si>
  <si>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</si>
  <si>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</si>
  <si>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</si>
  <si>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</si>
  <si>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</si>
  <si>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</si>
  <si>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</si>
  <si>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</si>
  <si>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</si>
  <si>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</si>
  <si>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</si>
  <si>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</si>
  <si>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</si>
  <si>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</si>
  <si>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</si>
  <si>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</si>
  <si>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</si>
  <si>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</si>
  <si>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</si>
  <si>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</si>
  <si>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</si>
  <si>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</si>
  <si>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</si>
  <si>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</si>
  <si>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</si>
  <si>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</si>
  <si>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</si>
  <si>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</si>
  <si>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</si>
  <si>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</si>
  <si>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</si>
  <si>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</si>
  <si>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</si>
  <si>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</si>
  <si>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</si>
  <si>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</si>
  <si>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</si>
  <si>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</si>
  <si>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</si>
  <si>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</si>
  <si>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</si>
  <si>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</si>
  <si>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</si>
  <si>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</si>
  <si>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</si>
  <si>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</si>
  <si>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</si>
  <si>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</si>
  <si>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</si>
  <si>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</si>
  <si>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</si>
  <si>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</si>
  <si>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</si>
  <si>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</si>
  <si>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</si>
  <si>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</si>
  <si>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</si>
  <si>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</si>
  <si>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</si>
  <si>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</si>
  <si>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</si>
  <si>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</si>
  <si>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</si>
  <si>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</si>
  <si>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</si>
  <si>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</si>
  <si>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</si>
  <si>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</si>
  <si>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</si>
  <si>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</si>
  <si>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</si>
  <si>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</si>
  <si>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</si>
  <si>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</si>
  <si>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</si>
  <si>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</si>
  <si>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</si>
  <si>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</si>
  <si>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</si>
  <si>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</si>
  <si>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</si>
  <si>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</si>
  <si>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</si>
  <si>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</si>
  <si>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</si>
  <si>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</si>
  <si>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</si>
  <si>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</si>
  <si>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</si>
  <si>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</si>
  <si>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</si>
  <si>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</si>
  <si>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</si>
  <si>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</si>
  <si>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</si>
  <si>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</si>
  <si>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</si>
  <si>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</si>
  <si>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</si>
  <si>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</si>
  <si>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</si>
  <si>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</si>
  <si>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</si>
  <si>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</si>
  <si>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</si>
  <si>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</si>
  <si>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</si>
  <si>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</si>
  <si>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</si>
  <si>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</si>
  <si>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</si>
  <si>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</si>
  <si>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</si>
  <si>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</si>
  <si>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</si>
  <si>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</si>
  <si>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</si>
  <si>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</si>
  <si>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</si>
  <si>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</si>
  <si>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</si>
  <si>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</si>
  <si>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</si>
  <si>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</si>
  <si>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</si>
  <si>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</si>
  <si>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</si>
  <si>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</si>
  <si>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</si>
  <si>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</si>
  <si>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</si>
  <si>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</si>
  <si>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</si>
  <si>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</si>
  <si>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</si>
  <si>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</si>
  <si>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</si>
  <si>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</si>
  <si>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</si>
  <si>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</si>
  <si>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</si>
  <si>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</si>
  <si>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</si>
  <si>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</si>
  <si>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</si>
  <si>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</si>
  <si>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</si>
  <si>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</si>
  <si>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</si>
  <si>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</si>
  <si>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</si>
  <si>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</si>
  <si>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</si>
  <si>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</si>
  <si>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</si>
  <si>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</si>
  <si>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</si>
  <si>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</si>
  <si>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</si>
  <si>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</si>
  <si>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</si>
  <si>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</si>
  <si>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</si>
  <si>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</si>
  <si>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</si>
  <si>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</si>
  <si>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</si>
  <si>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</si>
  <si>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</si>
  <si>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</si>
  <si>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</si>
  <si>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</si>
  <si>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</si>
  <si>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</si>
  <si>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</si>
  <si>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</si>
  <si>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</si>
  <si>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</si>
  <si>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</si>
  <si>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</si>
  <si>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</si>
  <si>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</si>
  <si>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</si>
  <si>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</si>
  <si>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</si>
  <si>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</si>
  <si>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</si>
  <si>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</si>
  <si>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</si>
  <si>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</si>
  <si>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</si>
  <si>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</si>
  <si>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</si>
  <si>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</si>
  <si>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</si>
  <si>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</si>
  <si>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</si>
  <si>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</si>
  <si>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</si>
  <si>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</si>
  <si>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</si>
  <si>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</si>
  <si>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</si>
  <si>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</si>
  <si>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</si>
  <si>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</si>
  <si>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</si>
  <si>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</si>
  <si>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</si>
  <si>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</si>
  <si>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</si>
  <si>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</si>
  <si>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</si>
  <si>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</si>
  <si>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</si>
  <si>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</si>
  <si>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</si>
  <si>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</si>
  <si>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</si>
  <si>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</si>
  <si>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</si>
  <si>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</si>
  <si>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</si>
  <si>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</si>
  <si>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</si>
  <si>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</si>
  <si>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</si>
  <si>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</si>
  <si>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</si>
  <si>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</si>
  <si>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</si>
  <si>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</si>
  <si>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</si>
  <si>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</si>
  <si>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</si>
  <si>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</si>
  <si>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</si>
  <si>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</si>
  <si>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</si>
  <si>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</si>
  <si>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</si>
  <si>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</si>
  <si>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</si>
  <si>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</si>
  <si>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</si>
  <si>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</si>
  <si>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</si>
  <si>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</si>
  <si>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</si>
  <si>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</si>
  <si>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</si>
  <si>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</si>
  <si>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</si>
  <si>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</si>
  <si>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</si>
  <si>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</si>
  <si>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</si>
  <si>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</si>
  <si>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</si>
  <si>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</si>
  <si>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</si>
  <si>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</si>
  <si>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</si>
  <si>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</si>
  <si>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</si>
  <si>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</si>
  <si>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</si>
  <si>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</si>
  <si>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</si>
  <si>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</si>
  <si>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</si>
  <si>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</si>
  <si>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</si>
  <si>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</si>
  <si>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</si>
  <si>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</si>
  <si>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</si>
  <si>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</si>
  <si>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</si>
  <si>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</si>
  <si>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</si>
  <si>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</si>
  <si>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</si>
  <si>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</si>
  <si>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</si>
  <si>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</si>
  <si>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</si>
  <si>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</si>
  <si>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</si>
  <si>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</si>
  <si>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</si>
  <si>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</si>
  <si>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</si>
  <si>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</si>
  <si>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</si>
  <si>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</si>
  <si>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</si>
  <si>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</si>
  <si>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</si>
  <si>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</si>
  <si>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</si>
  <si>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</si>
  <si>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</si>
  <si>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</si>
  <si>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</si>
  <si>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</si>
  <si>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</si>
  <si>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</si>
  <si>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</si>
  <si>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</si>
  <si>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</si>
  <si>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</si>
  <si>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</si>
  <si>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</si>
  <si>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</si>
  <si>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</si>
  <si>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</si>
  <si>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</si>
  <si>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</si>
  <si>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</si>
  <si>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</si>
  <si>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</si>
  <si>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</si>
  <si>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</si>
  <si>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</si>
  <si>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</si>
  <si>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</si>
  <si>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</si>
  <si>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</si>
  <si>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</si>
  <si>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</si>
  <si>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</si>
  <si>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</si>
  <si>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</si>
  <si>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</si>
  <si>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</si>
  <si>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</si>
  <si>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</si>
  <si>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</si>
  <si>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</si>
  <si>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</si>
  <si>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</si>
  <si>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</si>
  <si>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</si>
  <si>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</si>
  <si>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</si>
  <si>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</si>
  <si>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</si>
  <si>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</si>
  <si>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</si>
  <si>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</si>
  <si>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</si>
  <si>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</si>
  <si>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</si>
  <si>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</si>
  <si>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</si>
  <si>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</si>
  <si>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</si>
  <si>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</si>
  <si>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</si>
  <si>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</si>
  <si>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</si>
  <si>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</si>
  <si>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</si>
  <si>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</si>
  <si>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</si>
  <si>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</si>
  <si>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</si>
  <si>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</si>
  <si>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</si>
  <si>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</si>
  <si>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</si>
  <si>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</si>
  <si>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</si>
  <si>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</si>
  <si>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</si>
  <si>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</si>
  <si>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</si>
  <si>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</si>
  <si>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</si>
  <si>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</si>
  <si>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</si>
  <si>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</si>
  <si>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</si>
  <si>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</si>
  <si>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</si>
  <si>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</si>
  <si>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</si>
  <si>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</si>
  <si>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</si>
  <si>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</si>
  <si>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</si>
  <si>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</si>
  <si>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</si>
  <si>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</si>
  <si>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</si>
  <si>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</si>
  <si>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</si>
  <si>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</si>
  <si>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</si>
  <si>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</si>
  <si>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</si>
  <si>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</si>
  <si>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</si>
  <si>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</si>
  <si>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</si>
  <si>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</si>
  <si>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</si>
  <si>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</si>
  <si>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</si>
  <si>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</si>
  <si>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</si>
  <si>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</si>
  <si>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</si>
  <si>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</si>
  <si>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</si>
  <si>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</si>
  <si>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</si>
  <si>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</si>
  <si>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</si>
  <si>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</si>
  <si>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</si>
  <si>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</si>
  <si>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</si>
  <si>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</si>
  <si>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</si>
  <si>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</si>
  <si>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</si>
  <si>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</si>
  <si>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</si>
  <si>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</si>
  <si>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</si>
  <si>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</si>
  <si>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</si>
  <si>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</si>
  <si>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</si>
  <si>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</si>
  <si>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</si>
  <si>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</si>
  <si>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</si>
  <si>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</si>
  <si>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</si>
  <si>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</si>
  <si>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</si>
  <si>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</si>
  <si>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</si>
  <si>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</si>
  <si>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</si>
  <si>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</si>
  <si>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</si>
  <si>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</si>
  <si>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</si>
  <si>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</si>
  <si>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</si>
  <si>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</si>
  <si>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</si>
  <si>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</si>
  <si>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</si>
  <si>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</si>
  <si>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</si>
  <si>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</si>
  <si>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</si>
  <si>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</si>
  <si>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</si>
  <si>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</si>
  <si>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</si>
  <si>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</si>
  <si>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</si>
  <si>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</si>
  <si>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</si>
  <si>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</si>
  <si>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</si>
  <si>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</si>
  <si>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</si>
  <si>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</si>
  <si>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</si>
  <si>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</si>
  <si>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</si>
  <si>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</si>
  <si>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</si>
  <si>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</si>
  <si>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</si>
  <si>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</si>
  <si>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</si>
  <si>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</si>
  <si>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</si>
  <si>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</si>
  <si>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</si>
  <si>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</si>
  <si>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</si>
  <si>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</si>
  <si>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</si>
  <si>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</si>
  <si>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</si>
  <si>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</si>
  <si>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</si>
  <si>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</si>
  <si>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</si>
  <si>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</si>
  <si>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</si>
  <si>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</si>
  <si>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</si>
  <si>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</si>
  <si>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</si>
  <si>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</si>
  <si>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</si>
  <si>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</si>
  <si>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</si>
  <si>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</si>
  <si>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</si>
  <si>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</si>
  <si>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</si>
  <si>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</si>
  <si>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</si>
  <si>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</si>
  <si>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</si>
  <si>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</si>
  <si>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</si>
  <si>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</si>
  <si>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</si>
  <si>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</si>
  <si>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</si>
  <si>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</si>
  <si>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</si>
  <si>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</si>
  <si>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</si>
  <si>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</si>
  <si>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</si>
  <si>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</si>
  <si>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</si>
  <si>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</si>
  <si>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</si>
  <si>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</si>
  <si>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</si>
  <si>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</si>
  <si>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</si>
  <si>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</si>
  <si>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</si>
  <si>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</si>
  <si>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</si>
  <si>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</si>
  <si>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</si>
  <si>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</si>
  <si>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</si>
  <si>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</si>
  <si>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</si>
  <si>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</si>
  <si>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</si>
  <si>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</si>
  <si>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</si>
  <si>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</si>
  <si>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</si>
  <si>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</si>
  <si>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</si>
  <si>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</si>
  <si>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</si>
  <si>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</si>
  <si>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</si>
  <si>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</si>
  <si>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</si>
  <si>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</si>
  <si>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</si>
  <si>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</si>
  <si>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</si>
  <si>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</si>
  <si>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</si>
  <si>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</si>
  <si>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</si>
  <si>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</si>
  <si>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</si>
  <si>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</si>
  <si>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</si>
  <si>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</si>
  <si>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</si>
  <si>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</si>
  <si>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</si>
  <si>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</si>
  <si>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</si>
  <si>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</si>
  <si>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</si>
  <si>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</si>
  <si>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</si>
  <si>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</si>
  <si>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</si>
  <si>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</si>
  <si>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</si>
  <si>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</si>
  <si>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</si>
  <si>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</si>
  <si>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</si>
  <si>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</si>
  <si>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</si>
  <si>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</si>
  <si>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</si>
  <si>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</si>
  <si>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</si>
  <si>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</si>
  <si>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</si>
  <si>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</si>
  <si>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</si>
  <si>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</si>
  <si>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</si>
  <si>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</si>
  <si>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</si>
  <si>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</si>
  <si>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</si>
  <si>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</si>
  <si>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</si>
  <si>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</si>
  <si>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</si>
  <si>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</si>
  <si>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</si>
  <si>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</si>
  <si>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</si>
  <si>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</si>
  <si>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</si>
  <si>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</si>
  <si>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</si>
  <si>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</si>
  <si>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</si>
  <si>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</si>
  <si>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</si>
  <si>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</si>
  <si>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</si>
  <si>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</si>
  <si>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</si>
  <si>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</si>
  <si>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</si>
  <si>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</si>
  <si>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</si>
  <si>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</si>
  <si>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</si>
  <si>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</si>
  <si>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</si>
  <si>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</si>
  <si>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</si>
  <si>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</si>
  <si>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</si>
  <si>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</si>
  <si>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</si>
  <si>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</si>
  <si>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</si>
  <si>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</si>
  <si>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</si>
  <si>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</si>
  <si>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</si>
  <si>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</si>
  <si>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</si>
  <si>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</si>
  <si>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</si>
  <si>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</si>
  <si>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</si>
  <si>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</si>
  <si>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</si>
  <si>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</si>
  <si>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</si>
  <si>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</si>
  <si>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</si>
  <si>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</si>
  <si>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</si>
  <si>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</si>
  <si>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</si>
  <si>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</si>
  <si>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</si>
  <si>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</si>
  <si>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</si>
  <si>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</si>
  <si>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</si>
  <si>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</si>
  <si>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</si>
  <si>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</si>
  <si>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</si>
  <si>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</si>
  <si>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</si>
  <si>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</si>
  <si>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</si>
  <si>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</si>
  <si>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</si>
  <si>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</si>
  <si>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</si>
  <si>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</si>
  <si>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</si>
  <si>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</si>
  <si>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</si>
  <si>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</si>
  <si>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</si>
  <si>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</si>
  <si>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</si>
  <si>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</si>
  <si>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</si>
  <si>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</si>
  <si>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</si>
  <si>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</si>
  <si>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</si>
  <si>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</si>
  <si>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</si>
  <si>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</si>
  <si>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</si>
  <si>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</si>
  <si>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</si>
  <si>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</si>
  <si>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</si>
  <si>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</si>
  <si>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</si>
  <si>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</si>
  <si>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</si>
  <si>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</si>
  <si>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</si>
  <si>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</si>
  <si>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</si>
  <si>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</si>
  <si>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</si>
  <si>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</si>
  <si>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</si>
  <si>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</si>
  <si>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</si>
  <si>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</si>
  <si>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</si>
  <si>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</si>
  <si>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</si>
  <si>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</si>
  <si>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</si>
  <si>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</si>
  <si>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</si>
  <si>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</si>
  <si>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</si>
  <si>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</si>
  <si>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</si>
  <si>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</si>
  <si>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</si>
  <si>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</si>
  <si>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</si>
  <si>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</si>
  <si>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</si>
  <si>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</si>
  <si>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</si>
  <si>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</si>
  <si>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</si>
  <si>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</si>
  <si>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</si>
  <si>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</si>
  <si>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</si>
  <si>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</si>
  <si>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</si>
  <si>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</si>
  <si>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</si>
  <si>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</si>
  <si>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</si>
  <si>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</si>
  <si>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</si>
  <si>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</si>
  <si>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</si>
  <si>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</si>
  <si>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</si>
  <si>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</si>
  <si>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</si>
  <si>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</si>
  <si>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</si>
  <si>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</si>
  <si>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</si>
  <si>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</si>
  <si>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</si>
  <si>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</si>
  <si>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</si>
  <si>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</si>
  <si>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</si>
  <si>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</si>
  <si>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</si>
  <si>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</si>
  <si>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</si>
  <si>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</si>
  <si>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</si>
  <si>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</si>
  <si>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</si>
  <si>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</si>
  <si>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</si>
  <si>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</si>
  <si>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</si>
  <si>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</si>
  <si>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</si>
  <si>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</si>
  <si>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</si>
  <si>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</si>
  <si>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</si>
  <si>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</si>
  <si>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</si>
  <si>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</si>
  <si>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</si>
  <si>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</si>
  <si>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</si>
  <si>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</si>
  <si>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</si>
  <si>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</si>
  <si>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</si>
  <si>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</si>
  <si>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</si>
  <si>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</si>
  <si>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</si>
  <si>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</si>
  <si>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</si>
  <si>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</si>
  <si>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</si>
  <si>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</si>
  <si>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</si>
  <si>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</si>
  <si>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</si>
  <si>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</si>
  <si>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</si>
  <si>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</si>
  <si>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</si>
  <si>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</si>
  <si>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</si>
  <si>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</si>
  <si>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</si>
  <si>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</si>
  <si>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</si>
  <si>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</si>
  <si>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</si>
  <si>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</si>
  <si>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</si>
  <si>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</si>
  <si>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</si>
  <si>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</si>
  <si>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</si>
  <si>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</si>
  <si>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</si>
  <si>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</si>
  <si>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</si>
  <si>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</si>
  <si>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</si>
  <si>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</si>
  <si>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</si>
  <si>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</si>
  <si>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</si>
  <si>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</si>
  <si>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</si>
  <si>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</si>
  <si>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</si>
  <si>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</si>
  <si>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</si>
  <si>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</si>
  <si>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</si>
  <si>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</si>
  <si>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</si>
  <si>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</si>
  <si>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</si>
  <si>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</si>
  <si>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</si>
  <si>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</si>
  <si>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</si>
  <si>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</si>
  <si>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</si>
  <si>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</si>
  <si>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</si>
  <si>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</si>
  <si>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</si>
  <si>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</si>
  <si>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</si>
  <si>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</si>
  <si>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</si>
  <si>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</si>
  <si>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</si>
  <si>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</si>
  <si>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</si>
  <si>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</si>
  <si>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</si>
  <si>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</si>
  <si>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</si>
  <si>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</si>
  <si>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</si>
  <si>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</si>
  <si>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</si>
  <si>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</si>
  <si>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</si>
  <si>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</si>
  <si>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</si>
  <si>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</si>
  <si>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</si>
  <si>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</si>
  <si>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</si>
  <si>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</si>
  <si>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</si>
  <si>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</si>
  <si>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</si>
  <si>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</si>
  <si>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</si>
  <si>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</si>
  <si>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</si>
  <si>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</si>
  <si>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</si>
  <si>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</si>
  <si>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</si>
  <si>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</si>
  <si>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</si>
  <si>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</si>
  <si>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</si>
  <si>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</si>
  <si>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</si>
  <si>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</si>
  <si>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</si>
  <si>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</si>
  <si>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</si>
  <si>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</si>
  <si>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</si>
  <si>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</si>
  <si>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</si>
  <si>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</si>
  <si>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</si>
  <si>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</si>
  <si>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</si>
  <si>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</si>
  <si>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</si>
  <si>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</si>
  <si>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</si>
  <si>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</si>
  <si>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</si>
  <si>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</si>
  <si>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</si>
  <si>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</si>
  <si>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</si>
  <si>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</si>
  <si>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</si>
  <si>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</si>
  <si>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</si>
  <si>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</si>
  <si>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</si>
  <si>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</si>
  <si>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</si>
  <si>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</si>
  <si>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</si>
  <si>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</si>
  <si>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</si>
  <si>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</si>
  <si>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</si>
  <si>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</si>
  <si>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</si>
  <si>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</si>
  <si>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</si>
  <si>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</si>
  <si>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</si>
  <si>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</si>
  <si>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</si>
  <si>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</si>
  <si>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</si>
  <si>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</si>
  <si>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</si>
  <si>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</si>
  <si>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</si>
  <si>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</si>
  <si>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</si>
  <si>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</si>
  <si>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</si>
  <si>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</si>
  <si>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</si>
  <si>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</si>
  <si>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</si>
  <si>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</si>
  <si>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</si>
  <si>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</si>
  <si>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</si>
  <si>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</si>
  <si>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</si>
  <si>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</si>
  <si>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</si>
  <si>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</si>
  <si>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</si>
  <si>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</si>
  <si>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</si>
  <si>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</si>
  <si>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</si>
  <si>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</si>
  <si>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</si>
  <si>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</si>
  <si>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</si>
  <si>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</si>
  <si>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</si>
  <si>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</si>
  <si>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</si>
  <si>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</si>
  <si>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</si>
  <si>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</si>
  <si>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</si>
  <si>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</si>
  <si>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</si>
  <si>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</si>
  <si>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</si>
  <si>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</si>
  <si>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</si>
  <si>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</si>
  <si>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</si>
  <si>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</si>
  <si>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</si>
  <si>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</si>
  <si>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</si>
  <si>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</si>
  <si>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</si>
  <si>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</si>
  <si>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</si>
  <si>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</si>
  <si>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</si>
  <si>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</si>
  <si>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</si>
  <si>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</si>
  <si>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</si>
  <si>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</si>
  <si>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</si>
  <si>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</si>
  <si>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</si>
  <si>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</si>
  <si>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</si>
  <si>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</si>
  <si>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</si>
  <si>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</si>
  <si>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</si>
  <si>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</si>
  <si>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</si>
  <si>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</si>
  <si>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</si>
  <si>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</si>
  <si>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</si>
  <si>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</si>
  <si>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</si>
  <si>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</si>
  <si>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</si>
  <si>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</si>
  <si>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</si>
  <si>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</si>
  <si>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</si>
  <si>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</si>
  <si>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</si>
  <si>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</si>
  <si>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</si>
  <si>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</si>
  <si>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</si>
  <si>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</si>
  <si>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</si>
  <si>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</si>
  <si>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</si>
  <si>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</si>
  <si>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</si>
  <si>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</si>
  <si>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</si>
  <si>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</si>
  <si>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</si>
  <si>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</si>
  <si>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</si>
  <si>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</si>
  <si>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</si>
  <si>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</si>
  <si>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</si>
  <si>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</si>
  <si>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</si>
  <si>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</si>
  <si>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</si>
  <si>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</si>
  <si>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</si>
  <si>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</si>
  <si>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</si>
  <si>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</si>
  <si>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</si>
  <si>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</si>
  <si>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</si>
  <si>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</si>
  <si>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</si>
  <si>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</si>
  <si>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</si>
  <si>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</si>
  <si>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</si>
  <si>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</si>
  <si>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</si>
  <si>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</si>
  <si>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</si>
  <si>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</si>
  <si>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</si>
  <si>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</si>
  <si>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</si>
  <si>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</si>
  <si>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</si>
  <si>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</si>
  <si>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</si>
  <si>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</si>
  <si>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</si>
  <si>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</si>
  <si>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</si>
  <si>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</si>
  <si>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</si>
  <si>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</si>
  <si>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</si>
  <si>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</si>
  <si>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</si>
  <si>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</si>
  <si>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</si>
  <si>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</si>
  <si>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</si>
  <si>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</si>
  <si>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</si>
  <si>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</si>
  <si>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</si>
  <si>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</si>
  <si>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</si>
  <si>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</si>
  <si>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</si>
  <si>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</si>
  <si>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</si>
  <si>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</si>
  <si>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</si>
  <si>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</si>
  <si>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</si>
  <si>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</si>
  <si>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</si>
  <si>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</si>
  <si>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</si>
  <si>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</si>
  <si>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</si>
  <si>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</si>
  <si>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</si>
  <si>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</si>
  <si>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</si>
  <si>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</si>
  <si>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</si>
  <si>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</si>
  <si>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</si>
  <si>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</si>
  <si>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</si>
  <si>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</si>
  <si>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</si>
  <si>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</si>
  <si>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</si>
  <si>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</si>
  <si>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</si>
  <si>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</si>
  <si>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</si>
  <si>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</si>
  <si>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</si>
  <si>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</si>
  <si>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</si>
  <si>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</si>
  <si>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</si>
  <si>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</si>
  <si>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</si>
  <si>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</si>
  <si>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</si>
  <si>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</si>
  <si>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</si>
  <si>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</si>
  <si>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</si>
  <si>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</si>
  <si>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</si>
  <si>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</si>
  <si>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</si>
  <si>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</si>
  <si>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</si>
  <si>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</si>
  <si>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</si>
  <si>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</si>
  <si>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</si>
  <si>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</si>
  <si>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</si>
  <si>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</si>
  <si>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</si>
  <si>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</si>
  <si>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</si>
  <si>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</si>
  <si>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</si>
  <si>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</si>
  <si>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</si>
  <si>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</si>
  <si>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</si>
  <si>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</si>
  <si>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</si>
  <si>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</si>
  <si>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</si>
  <si>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</si>
  <si>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</si>
  <si>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</si>
  <si>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</si>
  <si>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</si>
  <si>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</si>
  <si>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</si>
  <si>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</si>
  <si>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</si>
  <si>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</si>
  <si>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</si>
  <si>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</si>
  <si>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</si>
  <si>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</si>
  <si>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</si>
  <si>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</si>
  <si>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</si>
  <si>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</si>
  <si>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</si>
  <si>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</si>
  <si>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</si>
  <si>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</si>
  <si>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</si>
  <si>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</si>
  <si>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</si>
  <si>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</si>
  <si>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</si>
  <si>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</si>
  <si>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</si>
  <si>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</si>
  <si>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</si>
  <si>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</si>
  <si>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</si>
  <si>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</si>
  <si>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</si>
  <si>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</si>
  <si>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</si>
  <si>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</si>
  <si>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</si>
  <si>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</si>
  <si>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</si>
  <si>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</si>
  <si>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</si>
  <si>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</si>
  <si>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</si>
  <si>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</si>
  <si>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</si>
  <si>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</si>
  <si>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</si>
  <si>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</si>
  <si>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</si>
  <si>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</si>
  <si>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</si>
  <si>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</si>
  <si>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</si>
  <si>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</si>
  <si>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</si>
  <si>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</si>
  <si>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</si>
  <si>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</si>
  <si>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</si>
  <si>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</si>
  <si>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</si>
  <si>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</si>
  <si>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</si>
  <si>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</si>
  <si>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</si>
  <si>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</si>
  <si>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</si>
  <si>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</si>
  <si>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</si>
  <si>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</si>
  <si>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</si>
  <si>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</si>
  <si>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</si>
  <si>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</si>
  <si>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</si>
  <si>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</si>
  <si>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</si>
  <si>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</si>
  <si>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</si>
  <si>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</si>
  <si>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</si>
  <si>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</si>
  <si>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</si>
  <si>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</si>
  <si>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</si>
  <si>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</si>
  <si>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</si>
  <si>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</si>
  <si>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</si>
  <si>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</si>
  <si>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</si>
  <si>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</si>
  <si>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</si>
  <si>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</si>
  <si>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</si>
  <si>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</si>
  <si>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</si>
  <si>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</si>
  <si>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</si>
  <si>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</si>
  <si>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</si>
  <si>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</si>
  <si>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</si>
  <si>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</si>
  <si>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</si>
  <si>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</si>
  <si>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</si>
  <si>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</si>
  <si>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</si>
  <si>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</si>
  <si>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</si>
  <si>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</si>
  <si>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</si>
  <si>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</si>
  <si>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</si>
  <si>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</si>
  <si>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</si>
  <si>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</si>
  <si>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</si>
  <si>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</si>
  <si>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</si>
  <si>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</si>
  <si>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</si>
  <si>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</si>
  <si>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</si>
  <si>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</si>
  <si>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</si>
  <si>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</si>
  <si>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</si>
  <si>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</si>
  <si>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</si>
  <si>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</si>
  <si>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</si>
  <si>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</si>
  <si>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</si>
  <si>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</si>
  <si>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</si>
  <si>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</si>
  <si>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</si>
  <si>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</si>
  <si>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</si>
  <si>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</si>
  <si>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</si>
  <si>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</si>
  <si>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</si>
  <si>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</si>
  <si>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</si>
  <si>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</si>
  <si>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</si>
  <si>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</si>
  <si>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</si>
  <si>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</si>
  <si>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</si>
  <si>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</si>
  <si>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</si>
  <si>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</si>
  <si>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</si>
  <si>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</si>
  <si>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</si>
  <si>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</si>
  <si>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</si>
  <si>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</si>
  <si>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</si>
  <si>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</si>
  <si>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</si>
  <si>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</si>
  <si>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</si>
  <si>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</si>
  <si>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</si>
  <si>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</si>
  <si>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</si>
  <si>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</si>
  <si>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</si>
  <si>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</si>
  <si>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</si>
  <si>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</si>
  <si>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</si>
  <si>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</si>
  <si>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</si>
  <si>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</si>
  <si>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</si>
  <si>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</si>
  <si>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</si>
  <si>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</si>
  <si>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</si>
  <si>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</si>
  <si>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</si>
  <si>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</si>
  <si>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</si>
  <si>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</si>
  <si>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</si>
  <si>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</si>
  <si>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</si>
  <si>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</si>
  <si>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</si>
  <si>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</si>
  <si>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</si>
  <si>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</si>
  <si>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</si>
  <si>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</si>
  <si>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</si>
  <si>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</si>
  <si>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</si>
  <si>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</si>
  <si>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</si>
  <si>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</si>
  <si>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</si>
  <si>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</si>
  <si>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</si>
  <si>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</si>
  <si>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</si>
  <si>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</si>
  <si>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</si>
  <si>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</si>
  <si>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</si>
  <si>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</si>
  <si>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</si>
  <si>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</si>
  <si>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</si>
  <si>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</si>
  <si>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</si>
  <si>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</si>
  <si>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</si>
  <si>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</si>
  <si>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</si>
  <si>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</si>
  <si>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</si>
  <si>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</si>
  <si>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</si>
  <si>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</si>
  <si>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</si>
  <si>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</si>
  <si>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</si>
  <si>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</si>
  <si>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</si>
  <si>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</si>
  <si>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</si>
  <si>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</si>
  <si>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</si>
  <si>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</si>
  <si>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</si>
  <si>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</si>
  <si>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</si>
  <si>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</si>
  <si>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</si>
  <si>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</si>
  <si>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</si>
  <si>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</si>
  <si>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</si>
  <si>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</si>
  <si>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</si>
  <si>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</si>
  <si>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</si>
  <si>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</si>
  <si>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</si>
  <si>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</si>
  <si>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</si>
  <si>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</si>
  <si>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</si>
  <si>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</si>
  <si>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</si>
  <si>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</si>
  <si>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</si>
  <si>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</si>
  <si>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</si>
  <si>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</si>
  <si>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</si>
  <si>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</si>
  <si>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</si>
  <si>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</si>
  <si>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</si>
  <si>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</si>
  <si>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</si>
  <si>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</si>
  <si>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</si>
  <si>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</si>
  <si>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</si>
  <si>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</si>
  <si>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</si>
  <si>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</si>
  <si>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</si>
  <si>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</si>
  <si>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</si>
  <si>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</si>
  <si>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</si>
  <si>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</si>
  <si>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</si>
  <si>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</si>
  <si>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</si>
  <si>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</si>
  <si>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</si>
  <si>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</si>
  <si>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</si>
  <si>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</si>
  <si>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</si>
  <si>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</si>
  <si>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</si>
  <si>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</si>
  <si>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</si>
  <si>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</si>
  <si>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</si>
  <si>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</si>
  <si>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</si>
  <si>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</si>
  <si>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</si>
  <si>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</si>
  <si>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</si>
  <si>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</si>
  <si>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</si>
  <si>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</si>
  <si>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</si>
  <si>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</si>
  <si>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</si>
  <si>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</si>
  <si>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</si>
  <si>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</si>
  <si>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</si>
  <si>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</si>
  <si>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</si>
  <si>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</si>
  <si>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</si>
  <si>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</si>
  <si>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</si>
  <si>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</si>
  <si>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</si>
  <si>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</si>
  <si>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</si>
  <si>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</si>
  <si>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</si>
  <si>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</si>
  <si>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</si>
  <si>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</si>
  <si>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</si>
  <si>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</si>
  <si>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</si>
  <si>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</si>
  <si>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</si>
  <si>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</si>
  <si>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</si>
  <si>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</si>
  <si>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</si>
  <si>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</si>
  <si>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</si>
  <si>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</si>
  <si>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</si>
  <si>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</si>
  <si>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</si>
  <si>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</si>
  <si>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</si>
  <si>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</si>
  <si>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</si>
  <si>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</si>
  <si>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</si>
  <si>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</si>
  <si>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</si>
  <si>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</si>
  <si>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</si>
  <si>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</si>
  <si>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</si>
  <si>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</si>
  <si>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</si>
  <si>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</si>
  <si>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</si>
  <si>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</si>
  <si>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</si>
  <si>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</si>
  <si>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</si>
  <si>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</si>
  <si>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</si>
  <si>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</si>
  <si>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</si>
  <si>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</si>
  <si>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</si>
  <si>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</si>
  <si>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</si>
  <si>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</si>
  <si>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</si>
  <si>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</si>
  <si>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</si>
  <si>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</si>
  <si>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</si>
  <si>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</si>
  <si>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</si>
  <si>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</si>
  <si>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</si>
  <si>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</si>
  <si>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</si>
  <si>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</si>
  <si>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</si>
  <si>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</si>
  <si>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</si>
  <si>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</si>
  <si>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</si>
  <si>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</si>
  <si>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</si>
  <si>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</si>
  <si>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</si>
  <si>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</si>
  <si>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</si>
  <si>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</si>
  <si>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</si>
  <si>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</si>
  <si>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</si>
  <si>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</si>
  <si>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</si>
  <si>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</si>
  <si>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</si>
  <si>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</si>
  <si>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</si>
  <si>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</si>
  <si>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</si>
  <si>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</si>
  <si>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</si>
  <si>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</si>
  <si>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</si>
  <si>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</si>
  <si>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</si>
  <si>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</si>
  <si>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</si>
  <si>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</si>
  <si>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</si>
  <si>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</si>
  <si>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</si>
  <si>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</si>
  <si>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</si>
  <si>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</si>
  <si>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</si>
  <si>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</si>
  <si>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</si>
  <si>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</si>
  <si>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</si>
  <si>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</si>
  <si>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</si>
  <si>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</si>
  <si>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</si>
  <si>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</si>
  <si>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</si>
  <si>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</si>
  <si>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</si>
  <si>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</si>
  <si>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</si>
  <si>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</si>
  <si>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</si>
  <si>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</si>
  <si>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</si>
  <si>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</si>
  <si>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</si>
  <si>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</si>
  <si>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</si>
  <si>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</si>
  <si>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</si>
  <si>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</si>
  <si>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</si>
  <si>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</si>
  <si>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</si>
  <si>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</si>
  <si>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</si>
  <si>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</si>
  <si>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</si>
  <si>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</si>
  <si>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</si>
  <si>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</si>
  <si>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</si>
  <si>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</si>
  <si>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</si>
  <si>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</si>
  <si>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</si>
  <si>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</si>
  <si>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</si>
  <si>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</si>
  <si>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</si>
  <si>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</si>
  <si>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</si>
  <si>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</si>
  <si>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</si>
  <si>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</si>
  <si>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</si>
  <si>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</si>
  <si>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</si>
  <si>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</si>
  <si>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</si>
  <si>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</si>
  <si>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</si>
  <si>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</si>
  <si>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</si>
  <si>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</si>
  <si>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</si>
  <si>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</si>
  <si>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</si>
  <si>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</si>
  <si>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</si>
  <si>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</si>
  <si>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</si>
  <si>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</si>
  <si>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</si>
  <si>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</si>
  <si>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</si>
  <si>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</si>
  <si>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</si>
  <si>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</si>
  <si>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</si>
  <si>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</si>
  <si>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</si>
  <si>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</si>
  <si>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</si>
  <si>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</si>
  <si>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</si>
  <si>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</si>
  <si>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</si>
  <si>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</si>
  <si>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</si>
  <si>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</si>
  <si>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</si>
  <si>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</si>
  <si>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</si>
  <si>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</si>
  <si>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</si>
  <si>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</si>
  <si>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</si>
  <si>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</si>
  <si>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</si>
  <si>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</si>
  <si>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</si>
  <si>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</si>
  <si>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</si>
  <si>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</si>
  <si>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</si>
  <si>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</si>
  <si>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</si>
  <si>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</si>
  <si>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</si>
  <si>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</si>
  <si>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</si>
  <si>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</si>
  <si>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</si>
  <si>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</si>
  <si>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</si>
  <si>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</si>
  <si>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</si>
  <si>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</si>
  <si>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</si>
  <si>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</si>
  <si>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</si>
  <si>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</si>
  <si>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</si>
  <si>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</si>
  <si>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</si>
  <si>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</si>
  <si>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</si>
  <si>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</si>
  <si>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</si>
  <si>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</si>
  <si>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</si>
  <si>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</si>
  <si>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</si>
  <si>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</si>
  <si>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</si>
  <si>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</si>
  <si>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</si>
  <si>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</si>
  <si>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</si>
  <si>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</si>
  <si>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</si>
  <si>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</si>
  <si>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</si>
  <si>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</si>
  <si>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</si>
  <si>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</si>
  <si>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</si>
  <si>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</si>
  <si>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</si>
  <si>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</si>
  <si>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</si>
  <si>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</si>
  <si>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</si>
  <si>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</si>
  <si>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</si>
  <si>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</si>
  <si>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</si>
  <si>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</si>
  <si>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</si>
  <si>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</si>
  <si>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</si>
  <si>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</si>
  <si>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</si>
  <si>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</si>
  <si>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</si>
  <si>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</si>
  <si>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</si>
  <si>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</si>
  <si>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</si>
  <si>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</si>
  <si>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</si>
  <si>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</si>
  <si>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</si>
  <si>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</si>
  <si>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</si>
  <si>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</si>
  <si>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</si>
  <si>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</si>
  <si>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</si>
  <si>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</si>
  <si>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</si>
  <si>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</si>
  <si>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</si>
  <si>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</si>
  <si>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</si>
  <si>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</si>
  <si>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</si>
  <si>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</si>
  <si>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</si>
  <si>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</si>
  <si>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</si>
  <si>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</si>
  <si>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</si>
  <si>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</si>
  <si>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</si>
  <si>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</si>
  <si>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</si>
  <si>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</si>
  <si>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</si>
  <si>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</si>
  <si>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</si>
  <si>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</si>
  <si>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</si>
  <si>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</si>
  <si>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</si>
  <si>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</si>
  <si>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</si>
  <si>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</si>
  <si>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</si>
  <si>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</si>
  <si>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</si>
  <si>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</si>
  <si>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</si>
  <si>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</si>
  <si>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</si>
  <si>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</si>
  <si>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</si>
  <si>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</si>
  <si>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</si>
  <si>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</si>
  <si>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</si>
  <si>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</si>
  <si>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</si>
  <si>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</si>
  <si>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</si>
  <si>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</si>
  <si>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</si>
  <si>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</si>
  <si>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</si>
  <si>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</si>
  <si>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</si>
  <si>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</si>
  <si>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</si>
  <si>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</si>
  <si>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</si>
  <si>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</si>
  <si>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</si>
  <si>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</si>
  <si>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</si>
  <si>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</si>
  <si>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</si>
  <si>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</si>
  <si>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</si>
  <si>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</si>
  <si>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</si>
  <si>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</si>
  <si>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</si>
  <si>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</si>
  <si>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</si>
  <si>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</si>
  <si>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</si>
  <si>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</si>
  <si>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</si>
  <si>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</si>
  <si>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</si>
  <si>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</si>
  <si>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</si>
  <si>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</si>
  <si>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</si>
  <si>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</si>
  <si>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</si>
  <si>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</si>
  <si>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</si>
  <si>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</si>
  <si>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</si>
  <si>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</si>
  <si>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</si>
  <si>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</si>
  <si>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</si>
  <si>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</si>
  <si>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</si>
  <si>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</si>
  <si>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</si>
  <si>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</si>
  <si>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</si>
  <si>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</si>
  <si>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</si>
  <si>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</si>
  <si>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</si>
  <si>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</si>
  <si>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</si>
  <si>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</si>
  <si>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</si>
  <si>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</si>
  <si>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</si>
  <si>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</si>
  <si>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</si>
  <si>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</si>
  <si>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</si>
  <si>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</si>
  <si>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</si>
  <si>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</si>
  <si>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</si>
  <si>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</si>
  <si>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</si>
  <si>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</si>
  <si>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</si>
  <si>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</si>
  <si>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</si>
  <si>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</si>
  <si>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</si>
  <si>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</si>
  <si>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</si>
  <si>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</si>
  <si>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</si>
  <si>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</si>
  <si>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</si>
  <si>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</si>
  <si>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</si>
  <si>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</si>
  <si>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</si>
  <si>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</si>
  <si>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</si>
  <si>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</si>
  <si>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</si>
  <si>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</si>
  <si>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</si>
  <si>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</si>
  <si>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</si>
  <si>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</si>
  <si>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</si>
  <si>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</si>
  <si>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</si>
  <si>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</si>
  <si>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</si>
  <si>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</si>
  <si>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</si>
  <si>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</si>
  <si>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</si>
  <si>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</si>
  <si>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</si>
  <si>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</si>
  <si>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</si>
  <si>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</si>
  <si>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</si>
  <si>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</si>
  <si>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</si>
  <si>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</si>
  <si>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</si>
  <si>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</si>
  <si>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</si>
  <si>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</si>
  <si>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</si>
  <si>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</si>
  <si>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</si>
  <si>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</si>
  <si>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</si>
  <si>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</si>
  <si>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</si>
  <si>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</si>
  <si>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</si>
  <si>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</si>
  <si>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</si>
  <si>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</si>
  <si>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</si>
  <si>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</si>
  <si>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</si>
  <si>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</si>
  <si>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</si>
  <si>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</si>
  <si>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</si>
  <si>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</si>
  <si>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</si>
  <si>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</si>
  <si>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</si>
  <si>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</si>
  <si>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</si>
  <si>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</si>
  <si>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</si>
  <si>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</si>
  <si>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</si>
  <si>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</si>
  <si>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</si>
  <si>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</si>
  <si>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</si>
  <si>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</si>
  <si>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</si>
  <si>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</si>
  <si>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</si>
  <si>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</si>
  <si>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</si>
  <si>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</si>
  <si>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</si>
  <si>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</si>
  <si>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</si>
  <si>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</si>
  <si>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</si>
  <si>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</si>
  <si>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</si>
  <si>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</si>
  <si>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</si>
  <si>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</si>
  <si>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</si>
  <si>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</si>
  <si>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</si>
  <si>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</si>
  <si>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</si>
  <si>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</si>
  <si>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</si>
  <si>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</si>
  <si>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</si>
  <si>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</si>
  <si>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</si>
  <si>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</si>
  <si>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</si>
  <si>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</si>
  <si>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</si>
  <si>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</si>
  <si>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</si>
  <si>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</si>
  <si>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</si>
  <si>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</si>
  <si>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</si>
  <si>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</si>
  <si>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</si>
  <si>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</si>
  <si>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</si>
  <si>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</si>
  <si>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</si>
  <si>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</si>
  <si>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</si>
  <si>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</si>
  <si>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</si>
  <si>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</si>
  <si>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</si>
  <si>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</si>
  <si>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</si>
  <si>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</si>
  <si>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</si>
  <si>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</si>
  <si>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</si>
  <si>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</si>
  <si>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</si>
  <si>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</si>
  <si>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</si>
  <si>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</si>
  <si>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</si>
  <si>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</si>
  <si>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</si>
  <si>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</si>
  <si>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</si>
  <si>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</si>
  <si>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</si>
  <si>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</si>
  <si>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</si>
  <si>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</si>
  <si>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</si>
  <si>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</si>
  <si>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</si>
  <si>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</si>
  <si>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</si>
  <si>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</si>
  <si>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</si>
  <si>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</si>
  <si>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</si>
  <si>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</si>
  <si>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</si>
  <si>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</si>
  <si>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</si>
  <si>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</si>
  <si>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</si>
  <si>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</si>
  <si>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</si>
  <si>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</si>
  <si>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</si>
  <si>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</si>
  <si>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</si>
  <si>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</si>
  <si>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</si>
  <si>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</si>
  <si>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</si>
  <si>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</si>
  <si>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</si>
  <si>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</si>
  <si>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</si>
  <si>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</si>
  <si>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</si>
  <si>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</si>
  <si>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</si>
  <si>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</si>
  <si>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</si>
  <si>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</si>
  <si>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</si>
  <si>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</si>
  <si>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</si>
  <si>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</si>
  <si>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</si>
  <si>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</si>
  <si>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</si>
  <si>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</si>
  <si>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</si>
  <si>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</si>
  <si>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</si>
  <si>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</si>
  <si>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</si>
  <si>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</si>
  <si>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</si>
  <si>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</si>
  <si>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</si>
  <si>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</si>
  <si>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</si>
  <si>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</si>
  <si>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</si>
  <si>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</si>
  <si>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</si>
  <si>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</si>
  <si>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</si>
  <si>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</si>
  <si>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</si>
  <si>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</si>
  <si>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</si>
  <si>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</si>
  <si>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</si>
  <si>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</si>
  <si>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</si>
  <si>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</si>
  <si>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</si>
  <si>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</si>
  <si>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</si>
  <si>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</si>
  <si>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</si>
  <si>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</si>
  <si>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</si>
  <si>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</si>
  <si>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</si>
  <si>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</si>
  <si>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</si>
  <si>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</si>
  <si>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</si>
  <si>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</si>
  <si>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</si>
  <si>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</si>
  <si>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</si>
  <si>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</si>
  <si>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</si>
  <si>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</si>
  <si>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</si>
  <si>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</si>
  <si>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</si>
  <si>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</si>
  <si>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</si>
  <si>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</si>
  <si>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</si>
  <si>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</si>
  <si>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</si>
  <si>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</si>
  <si>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</si>
  <si>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</si>
  <si>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</si>
  <si>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</si>
  <si>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</si>
  <si>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</si>
  <si>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</si>
  <si>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</si>
  <si>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</si>
  <si>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</si>
  <si>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</si>
  <si>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</si>
  <si>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</si>
  <si>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</si>
  <si>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</si>
  <si>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</si>
  <si>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</si>
  <si>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</si>
  <si>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</si>
  <si>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</si>
  <si>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</si>
  <si>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</si>
  <si>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</si>
  <si>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</si>
  <si>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</si>
  <si>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</si>
  <si>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</si>
  <si>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</si>
  <si>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</si>
  <si>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</si>
  <si>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</si>
  <si>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</si>
  <si>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</si>
  <si>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</si>
  <si>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</si>
  <si>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</si>
  <si>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</si>
  <si>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</si>
  <si>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</si>
  <si>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</si>
  <si>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</si>
  <si>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</si>
  <si>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</si>
  <si>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</si>
  <si>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</si>
  <si>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</si>
  <si>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</si>
  <si>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</si>
  <si>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</si>
  <si>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</si>
  <si>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</si>
  <si>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</si>
  <si>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</si>
  <si>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</si>
  <si>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</si>
  <si>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</si>
  <si>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</si>
  <si>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</si>
  <si>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</si>
  <si>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</si>
  <si>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</si>
  <si>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</si>
  <si>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</si>
  <si>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</si>
  <si>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</si>
  <si>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</si>
  <si>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</si>
  <si>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</si>
  <si>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</si>
  <si>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</si>
  <si>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</si>
  <si>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</si>
  <si>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</si>
  <si>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</si>
  <si>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</si>
  <si>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</si>
  <si>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</si>
  <si>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</si>
  <si>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</si>
  <si>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</si>
  <si>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</si>
  <si>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</si>
  <si>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</si>
  <si>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</si>
  <si>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</si>
  <si>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</si>
  <si>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</si>
  <si>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</si>
  <si>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</si>
  <si>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</si>
  <si>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</si>
  <si>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</si>
  <si>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</si>
  <si>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</si>
  <si>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</si>
  <si>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</si>
  <si>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</si>
  <si>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</si>
  <si>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</si>
  <si>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</si>
  <si>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</si>
  <si>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</si>
  <si>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</si>
  <si>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</si>
  <si>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</si>
  <si>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</si>
  <si>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</si>
  <si>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</si>
  <si>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</si>
  <si>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</si>
  <si>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</si>
  <si>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</si>
  <si>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</si>
  <si>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</si>
  <si>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</si>
  <si>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</si>
  <si>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</si>
  <si>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</si>
  <si>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</si>
  <si>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</si>
  <si>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</si>
  <si>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</si>
  <si>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</si>
  <si>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</si>
  <si>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</si>
  <si>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</si>
  <si>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</si>
  <si>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</si>
  <si>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</si>
  <si>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</si>
  <si>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</si>
  <si>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</si>
  <si>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</si>
  <si>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</si>
  <si>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</si>
  <si>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</si>
  <si>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</si>
  <si>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</si>
  <si>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</si>
  <si>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</si>
  <si>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</si>
  <si>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</si>
  <si>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</si>
  <si>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</si>
  <si>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</si>
  <si>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</si>
  <si>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</si>
  <si>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</si>
  <si>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</si>
  <si>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</si>
  <si>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</si>
  <si>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</si>
  <si>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</si>
  <si>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</si>
  <si>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</si>
  <si>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</si>
  <si>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</si>
  <si>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</si>
  <si>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</si>
  <si>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</si>
  <si>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</si>
  <si>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</si>
  <si>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</si>
  <si>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</si>
  <si>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</si>
  <si>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</si>
  <si>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</si>
  <si>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</si>
  <si>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</si>
  <si>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</si>
  <si>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</si>
  <si>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</si>
  <si>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</si>
  <si>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</si>
  <si>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</si>
  <si>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</si>
  <si>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</si>
  <si>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</si>
  <si>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</si>
  <si>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</si>
  <si>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</si>
  <si>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</si>
  <si>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</si>
  <si>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</si>
  <si>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</si>
  <si>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</si>
  <si>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</si>
  <si>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</si>
  <si>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</si>
  <si>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</si>
  <si>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</si>
  <si>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</si>
  <si>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</si>
  <si>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</si>
  <si>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</si>
  <si>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</si>
  <si>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</si>
  <si>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</si>
  <si>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</si>
  <si>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</si>
  <si>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</si>
  <si>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</si>
  <si>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</si>
  <si>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</si>
  <si>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</si>
  <si>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</si>
  <si>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</si>
  <si>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</si>
  <si>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</si>
  <si>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</si>
  <si>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</si>
  <si>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</si>
  <si>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</si>
  <si>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</si>
  <si>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</si>
  <si>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</si>
  <si>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</si>
  <si>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</si>
  <si>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</si>
  <si>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</si>
  <si>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</si>
  <si>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</si>
  <si>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</si>
  <si>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</si>
  <si>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</si>
  <si>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</si>
  <si>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</si>
  <si>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</si>
  <si>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</si>
  <si>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</si>
  <si>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</si>
  <si>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</si>
  <si>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</si>
  <si>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</si>
  <si>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</si>
  <si>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</si>
  <si>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</si>
  <si>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</si>
  <si>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</si>
  <si>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</si>
  <si>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</si>
  <si>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</si>
  <si>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</si>
  <si>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</si>
  <si>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</si>
  <si>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</si>
  <si>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</si>
  <si>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</si>
  <si>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</si>
  <si>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</si>
  <si>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</si>
  <si>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</si>
  <si>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</si>
  <si>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</si>
  <si>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</si>
  <si>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</si>
  <si>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</si>
  <si>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</si>
  <si>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</si>
  <si>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</si>
  <si>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</si>
  <si>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</si>
  <si>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</si>
  <si>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</si>
  <si>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</si>
  <si>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</si>
  <si>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</si>
  <si>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</si>
  <si>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</si>
  <si>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</si>
  <si>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</si>
  <si>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</si>
  <si>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</si>
  <si>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</si>
  <si>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</si>
  <si>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</si>
  <si>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</si>
  <si>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</si>
  <si>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</si>
  <si>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</si>
  <si>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</si>
  <si>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</si>
  <si>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</si>
  <si>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</si>
  <si>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</si>
  <si>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</si>
  <si>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</si>
  <si>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</si>
  <si>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</si>
  <si>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</si>
  <si>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</si>
  <si>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</si>
  <si>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</si>
  <si>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</si>
  <si>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</si>
  <si>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</si>
  <si>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</si>
  <si>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</si>
  <si>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</si>
  <si>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</si>
  <si>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</si>
  <si>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</si>
  <si>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</si>
  <si>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</si>
  <si>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</si>
  <si>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</si>
  <si>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</si>
  <si>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</si>
  <si>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</si>
  <si>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</si>
  <si>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</si>
  <si>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</si>
  <si>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</si>
  <si>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</si>
  <si>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</si>
  <si>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</si>
  <si>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</si>
  <si>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</si>
  <si>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</si>
  <si>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</si>
  <si>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</si>
  <si>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</si>
  <si>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</si>
  <si>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</si>
  <si>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</si>
  <si>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</si>
  <si>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</si>
  <si>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</si>
  <si>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</si>
  <si>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</si>
  <si>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</si>
  <si>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</si>
  <si>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</si>
  <si>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</si>
  <si>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</si>
  <si>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</si>
  <si>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</si>
  <si>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</si>
  <si>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</si>
  <si>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</si>
  <si>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</si>
  <si>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</si>
  <si>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</si>
  <si>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</si>
  <si>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</si>
  <si>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</si>
  <si>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</si>
  <si>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</si>
  <si>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</si>
  <si>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</si>
  <si>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</si>
  <si>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</si>
  <si>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</si>
  <si>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</si>
  <si>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</si>
  <si>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</si>
  <si>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</si>
  <si>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</si>
  <si>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</si>
  <si>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</si>
  <si>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</si>
  <si>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</si>
  <si>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</si>
  <si>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</si>
  <si>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</si>
  <si>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</si>
  <si>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</si>
  <si>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</si>
  <si>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</si>
  <si>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</si>
  <si>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</si>
  <si>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</si>
  <si>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</si>
  <si>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</si>
  <si>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</si>
  <si>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</si>
  <si>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</si>
  <si>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</si>
  <si>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</si>
  <si>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</si>
  <si>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</si>
  <si>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</si>
  <si>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</si>
  <si>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</si>
  <si>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</si>
  <si>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</si>
  <si>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</si>
  <si>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</si>
  <si>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</si>
  <si>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</si>
  <si>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</si>
  <si>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</si>
  <si>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</si>
  <si>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</si>
  <si>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</si>
  <si>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</si>
  <si>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</si>
  <si>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</si>
  <si>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</si>
  <si>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</si>
  <si>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</si>
  <si>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</si>
  <si>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</si>
  <si>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</si>
  <si>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</si>
  <si>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</si>
  <si>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</si>
  <si>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</si>
  <si>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</si>
  <si>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</si>
  <si>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</si>
  <si>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</si>
  <si>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</si>
  <si>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</si>
  <si>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</si>
  <si>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</si>
  <si>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</si>
  <si>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</si>
  <si>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</si>
  <si>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</si>
  <si>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</si>
  <si>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</si>
  <si>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</si>
  <si>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</si>
  <si>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</si>
  <si>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</si>
  <si>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</si>
  <si>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</si>
  <si>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</si>
  <si>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</si>
  <si>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</si>
  <si>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</si>
  <si>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</si>
  <si>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</si>
  <si>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</si>
  <si>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</si>
  <si>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</si>
  <si>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</si>
  <si>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</si>
  <si>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</si>
  <si>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</si>
  <si>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</si>
  <si>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</si>
  <si>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</si>
  <si>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</si>
  <si>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</si>
  <si>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</si>
  <si>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</si>
  <si>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</si>
  <si>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</si>
  <si>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</si>
  <si>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</si>
  <si>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</si>
  <si>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</si>
  <si>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</si>
  <si>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</si>
  <si>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</si>
  <si>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</si>
  <si>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</si>
  <si>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</si>
  <si>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</si>
  <si>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</si>
  <si>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</si>
  <si>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</si>
  <si>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</si>
  <si>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</si>
  <si>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</si>
  <si>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</si>
  <si>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</si>
  <si>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</si>
  <si>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</si>
  <si>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</si>
  <si>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</si>
  <si>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</si>
  <si>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</si>
  <si>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</si>
  <si>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</si>
  <si>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</si>
  <si>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</si>
  <si>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</si>
  <si>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</si>
  <si>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</si>
  <si>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</si>
  <si>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</si>
  <si>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</si>
  <si>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</si>
  <si>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</si>
  <si>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</si>
  <si>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</si>
  <si>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</si>
  <si>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</si>
  <si>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</si>
  <si>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</si>
  <si>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</si>
  <si>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</si>
  <si>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</si>
  <si>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</si>
  <si>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</si>
  <si>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</si>
  <si>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</si>
  <si>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</si>
  <si>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</si>
  <si>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</si>
  <si>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</si>
  <si>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</si>
  <si>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</si>
  <si>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</si>
  <si>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</si>
  <si>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</si>
  <si>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</si>
  <si>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</si>
  <si>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</si>
  <si>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</si>
  <si>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</si>
  <si>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</si>
  <si>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</si>
  <si>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</si>
  <si>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</si>
  <si>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</si>
  <si>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</si>
  <si>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</si>
  <si>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</si>
  <si>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</si>
  <si>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</si>
  <si>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</si>
  <si>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</si>
  <si>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</si>
  <si>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</si>
  <si>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</si>
  <si>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</si>
  <si>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</si>
  <si>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</si>
  <si>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</si>
  <si>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</si>
  <si>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</si>
  <si>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</si>
  <si>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</si>
  <si>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</si>
  <si>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</si>
  <si>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</si>
  <si>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</si>
  <si>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</si>
  <si>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</si>
  <si>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</si>
  <si>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</si>
  <si>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</si>
  <si>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</si>
  <si>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</si>
  <si>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</si>
  <si>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</si>
  <si>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</si>
  <si>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</si>
  <si>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</si>
  <si>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</si>
  <si>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</si>
  <si>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</si>
  <si>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</si>
  <si>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</si>
  <si>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</si>
  <si>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</si>
  <si>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</si>
  <si>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</si>
  <si>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</si>
  <si>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</si>
  <si>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</si>
  <si>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</si>
  <si>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</si>
  <si>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</si>
  <si>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</si>
  <si>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</si>
  <si>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</si>
  <si>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</si>
  <si>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</si>
  <si>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</si>
  <si>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</si>
  <si>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</si>
  <si>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</si>
  <si>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</si>
  <si>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</si>
  <si>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</si>
  <si>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</si>
  <si>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</si>
  <si>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</si>
  <si>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</si>
  <si>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</si>
  <si>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</si>
  <si>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</si>
  <si>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</si>
  <si>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</si>
  <si>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</si>
  <si>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</si>
  <si>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</si>
  <si>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</si>
  <si>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</si>
  <si>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</si>
  <si>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</si>
  <si>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</si>
  <si>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</si>
  <si>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</si>
  <si>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</si>
  <si>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</si>
  <si>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</si>
  <si>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</si>
  <si>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</si>
  <si>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</si>
  <si>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</si>
  <si>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</si>
  <si>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</si>
  <si>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</si>
  <si>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</si>
  <si>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</si>
  <si>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</si>
  <si>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</si>
  <si>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</si>
  <si>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</si>
  <si>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</si>
  <si>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</si>
  <si>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</si>
  <si>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</si>
  <si>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</si>
  <si>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</si>
  <si>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</si>
  <si>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</si>
  <si>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</si>
  <si>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</si>
  <si>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</si>
  <si>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</si>
  <si>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</si>
  <si>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</si>
  <si>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</si>
  <si>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</si>
  <si>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</si>
  <si>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</si>
  <si>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</si>
  <si>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</si>
  <si>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</si>
  <si>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</si>
  <si>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</si>
  <si>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</si>
  <si>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</si>
  <si>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</si>
  <si>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</si>
  <si>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</si>
  <si>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</si>
  <si>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</si>
  <si>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</si>
  <si>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</si>
  <si>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</si>
  <si>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</si>
  <si>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</si>
  <si>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</si>
  <si>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</si>
  <si>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</si>
  <si>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</si>
  <si>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</si>
  <si>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</si>
  <si>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</si>
  <si>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</si>
  <si>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</si>
  <si>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</si>
  <si>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</si>
  <si>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</si>
  <si>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</si>
  <si>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</si>
  <si>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</si>
  <si>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</si>
  <si>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</si>
  <si>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</si>
  <si>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</si>
  <si>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</si>
  <si>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</si>
  <si>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</si>
  <si>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</si>
  <si>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</si>
  <si>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</si>
  <si>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</si>
  <si>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</si>
  <si>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</si>
  <si>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</si>
  <si>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</si>
  <si>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</si>
  <si>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</si>
  <si>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</si>
  <si>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</si>
  <si>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</si>
  <si>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</si>
  <si>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</si>
  <si>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</si>
  <si>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</si>
  <si>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</si>
  <si>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</si>
  <si>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</si>
  <si>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</si>
  <si>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</si>
  <si>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</si>
  <si>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</si>
  <si>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</si>
  <si>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</si>
  <si>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</si>
  <si>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</si>
  <si>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</si>
  <si>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</si>
  <si>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</si>
  <si>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</si>
  <si>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</si>
  <si>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</si>
  <si>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</si>
  <si>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</si>
  <si>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</si>
  <si>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</si>
  <si>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</si>
  <si>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</si>
  <si>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</si>
  <si>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</si>
  <si>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</si>
  <si>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</si>
  <si>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</si>
  <si>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</si>
  <si>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</si>
  <si>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</si>
  <si>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</si>
  <si>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</si>
  <si>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</si>
  <si>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</si>
  <si>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</si>
  <si>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</si>
  <si>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</si>
  <si>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</si>
  <si>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</si>
  <si>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</si>
  <si>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</si>
  <si>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</si>
  <si>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</si>
  <si>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</si>
  <si>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</si>
  <si>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</si>
  <si>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</si>
  <si>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</si>
  <si>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</si>
  <si>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</si>
  <si>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</si>
  <si>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</si>
  <si>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</si>
  <si>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</si>
  <si>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</si>
  <si>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</si>
  <si>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</si>
  <si>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</si>
  <si>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</si>
  <si>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</si>
  <si>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</si>
  <si>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</si>
  <si>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</si>
  <si>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</si>
  <si>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</si>
  <si>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</si>
  <si>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</si>
  <si>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</si>
  <si>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</si>
  <si>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</si>
  <si>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</si>
  <si>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</si>
  <si>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</si>
  <si>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</si>
  <si>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</si>
  <si>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</si>
  <si>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</si>
  <si>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</si>
  <si>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</si>
  <si>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</si>
  <si>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</si>
  <si>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</si>
  <si>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</si>
  <si>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</si>
  <si>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</si>
  <si>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</si>
  <si>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</si>
  <si>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</si>
  <si>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</si>
  <si>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</si>
  <si>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</si>
  <si>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</si>
  <si>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</si>
  <si>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</si>
  <si>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</si>
  <si>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</si>
  <si>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</si>
  <si>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</si>
  <si>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</si>
  <si>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</si>
  <si>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</si>
  <si>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</si>
  <si>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</si>
  <si>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</si>
  <si>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</si>
  <si>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</si>
  <si>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</si>
  <si>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</si>
  <si>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</si>
  <si>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</si>
  <si>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</si>
  <si>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</si>
  <si>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</si>
  <si>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</si>
  <si>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</si>
  <si>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</si>
  <si>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</si>
  <si>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</si>
  <si>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</si>
  <si>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</si>
  <si>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</si>
  <si>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</si>
  <si>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</si>
  <si>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</si>
  <si>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</si>
  <si>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</si>
  <si>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</si>
  <si>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</si>
  <si>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</si>
  <si>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</si>
  <si>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</si>
  <si>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</si>
  <si>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</si>
  <si>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</si>
  <si>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</si>
  <si>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</si>
  <si>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</si>
  <si>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</si>
  <si>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</si>
  <si>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</si>
  <si>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</si>
  <si>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</si>
  <si>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</si>
  <si>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</si>
  <si>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</si>
  <si>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</si>
  <si>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</si>
  <si>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</si>
  <si>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</si>
  <si>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</si>
  <si>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</si>
  <si>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</si>
  <si>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</si>
  <si>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</si>
  <si>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</si>
  <si>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</si>
  <si>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</si>
  <si>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</si>
  <si>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</si>
  <si>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</si>
  <si>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</si>
  <si>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</si>
  <si>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</si>
  <si>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</si>
  <si>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</si>
  <si>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</si>
  <si>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</si>
  <si>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</si>
  <si>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</si>
  <si>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</si>
  <si>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</si>
  <si>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</si>
  <si>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</si>
  <si>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</si>
  <si>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</si>
  <si>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</si>
  <si>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</si>
  <si>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</si>
  <si>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</si>
  <si>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</si>
  <si>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</si>
  <si>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</si>
  <si>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</si>
  <si>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</si>
  <si>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</si>
  <si>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</si>
  <si>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</si>
  <si>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</si>
  <si>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</si>
  <si>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</si>
  <si>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</si>
  <si>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</si>
  <si>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</si>
  <si>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</si>
  <si>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</si>
  <si>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</si>
  <si>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</si>
  <si>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</si>
  <si>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</si>
  <si>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</si>
  <si>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</si>
  <si>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</si>
  <si>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</si>
  <si>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</si>
  <si>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</si>
  <si>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</si>
  <si>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</si>
  <si>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</si>
  <si>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</si>
  <si>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</si>
  <si>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</si>
  <si>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</si>
  <si>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</si>
  <si>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</si>
  <si>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</si>
  <si>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</si>
  <si>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</si>
  <si>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</si>
  <si>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</si>
  <si>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</si>
  <si>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</si>
  <si>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</si>
  <si>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</si>
  <si>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</si>
  <si>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</si>
  <si>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</si>
  <si>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</si>
  <si>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</si>
  <si>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</si>
  <si>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</si>
  <si>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</si>
  <si>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</si>
  <si>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</si>
  <si>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</si>
  <si>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</si>
  <si>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</si>
  <si>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</si>
  <si>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</si>
  <si>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</si>
  <si>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</si>
  <si>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</si>
  <si>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</si>
  <si>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</si>
  <si>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</si>
  <si>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</si>
  <si>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</si>
  <si>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</si>
  <si>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</si>
  <si>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</si>
  <si>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</si>
  <si>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</si>
  <si>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</si>
  <si>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</si>
  <si>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</si>
  <si>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</si>
  <si>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</si>
  <si>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</si>
  <si>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</si>
  <si>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</si>
  <si>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</si>
  <si>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</si>
  <si>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</si>
  <si>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</si>
  <si>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</si>
  <si>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</si>
  <si>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</si>
  <si>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</si>
  <si>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</si>
  <si>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</si>
  <si>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</si>
  <si>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</si>
  <si>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</si>
  <si>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</si>
  <si>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</si>
  <si>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</si>
  <si>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</si>
  <si>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</si>
  <si>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</si>
  <si>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</si>
  <si>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</si>
  <si>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</si>
  <si>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</si>
  <si>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</si>
  <si>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</si>
  <si>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</si>
  <si>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</si>
  <si>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</si>
  <si>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</si>
  <si>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</si>
  <si>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</si>
  <si>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</si>
  <si>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</si>
  <si>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</si>
  <si>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</si>
  <si>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</si>
  <si>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</si>
  <si>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</si>
  <si>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</si>
  <si>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</si>
  <si>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</si>
  <si>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</si>
  <si>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</si>
  <si>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</si>
  <si>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</si>
  <si>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</si>
  <si>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</si>
  <si>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</si>
  <si>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</si>
  <si>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</si>
  <si>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</si>
  <si>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</si>
  <si>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</si>
  <si>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</si>
  <si>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</si>
  <si>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</si>
  <si>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</si>
  <si>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</si>
  <si>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</si>
  <si>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</si>
  <si>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</si>
  <si>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</si>
  <si>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</si>
  <si>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</si>
  <si>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</si>
  <si>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</si>
  <si>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</si>
  <si>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</si>
  <si>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</si>
  <si>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</si>
  <si>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</si>
  <si>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</si>
  <si>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</si>
  <si>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</si>
  <si>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</si>
  <si>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</si>
  <si>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</si>
  <si>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</si>
  <si>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</si>
  <si>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</si>
  <si>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</si>
  <si>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</si>
  <si>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</si>
  <si>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</si>
  <si>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</si>
  <si>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</si>
  <si>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</si>
  <si>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</si>
  <si>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</si>
  <si>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</si>
  <si>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</si>
  <si>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</si>
  <si>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</si>
  <si>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</si>
  <si>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</si>
  <si>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</si>
  <si>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</si>
  <si>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</si>
  <si>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</si>
  <si>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</si>
  <si>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</si>
  <si>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</si>
  <si>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</si>
  <si>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</si>
  <si>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</si>
  <si>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</si>
  <si>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</si>
  <si>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</si>
  <si>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</si>
  <si>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</si>
  <si>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</si>
  <si>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</si>
  <si>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</si>
  <si>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</si>
  <si>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</si>
  <si>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</si>
  <si>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</si>
  <si>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</si>
  <si>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</si>
  <si>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</si>
  <si>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</si>
  <si>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</si>
  <si>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</si>
  <si>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</si>
  <si>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</si>
  <si>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</si>
  <si>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</si>
  <si>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</si>
  <si>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</si>
  <si>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</si>
  <si>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</si>
  <si>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</si>
  <si>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</si>
  <si>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</si>
  <si>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</si>
  <si>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</si>
  <si>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</si>
  <si>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</si>
  <si>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</si>
  <si>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</si>
  <si>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</si>
  <si>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</si>
  <si>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</si>
  <si>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</si>
  <si>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</si>
  <si>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</si>
  <si>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</si>
  <si>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</si>
  <si>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</si>
  <si>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</si>
  <si>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</si>
  <si>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</si>
  <si>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</si>
  <si>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</si>
  <si>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</si>
  <si>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</si>
  <si>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</si>
  <si>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</si>
  <si>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</si>
  <si>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</si>
  <si>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</si>
  <si>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</si>
  <si>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</si>
  <si>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</si>
  <si>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</si>
  <si>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</si>
  <si>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</si>
  <si>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</si>
  <si>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</si>
  <si>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</si>
  <si>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</si>
  <si>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</si>
  <si>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</si>
  <si>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</si>
  <si>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</si>
  <si>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</si>
  <si>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</si>
  <si>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</si>
  <si>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</si>
  <si>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</si>
  <si>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</si>
  <si>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</si>
  <si>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</si>
  <si>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</si>
  <si>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</si>
  <si>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</si>
  <si>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</si>
  <si>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</si>
  <si>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</si>
  <si>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</si>
  <si>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</si>
  <si>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</si>
  <si>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</si>
  <si>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</si>
  <si>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</si>
  <si>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</si>
  <si>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</si>
  <si>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</si>
  <si>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</si>
  <si>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</si>
  <si>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</si>
  <si>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</si>
  <si>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</si>
  <si>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</si>
  <si>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</si>
  <si>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</si>
  <si>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</si>
  <si>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</si>
  <si>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</si>
  <si>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</si>
  <si>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</si>
  <si>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</si>
  <si>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</si>
  <si>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</si>
  <si>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</si>
  <si>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</si>
  <si>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</si>
  <si>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</si>
  <si>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</si>
  <si>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</si>
  <si>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</si>
  <si>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</si>
  <si>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</si>
  <si>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</si>
  <si>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</si>
  <si>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</si>
  <si>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</si>
  <si>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</si>
  <si>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</si>
  <si>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</si>
  <si>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</si>
  <si>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</si>
  <si>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</si>
  <si>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</si>
  <si>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</si>
  <si>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</si>
  <si>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</si>
  <si>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</si>
  <si>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</si>
  <si>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</si>
  <si>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</si>
  <si>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</si>
  <si>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</si>
  <si>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</si>
  <si>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</si>
  <si>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</si>
  <si>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</si>
  <si>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</si>
  <si>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</si>
  <si>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</si>
  <si>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</si>
  <si>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</si>
  <si>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</si>
  <si>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</si>
  <si>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</si>
  <si>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</si>
  <si>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</si>
  <si>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</si>
  <si>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</si>
  <si>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</si>
  <si>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</si>
  <si>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</si>
  <si>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</si>
  <si>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</si>
  <si>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</si>
  <si>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</si>
  <si>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</si>
  <si>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</si>
  <si>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</si>
  <si>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</si>
  <si>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</si>
  <si>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</si>
  <si>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</si>
  <si>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</si>
  <si>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</si>
  <si>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</si>
  <si>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</si>
  <si>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</si>
  <si>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</si>
  <si>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</si>
  <si>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</si>
  <si>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</si>
  <si>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</si>
  <si>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</si>
  <si>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</si>
  <si>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</si>
  <si>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</si>
  <si>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</si>
  <si>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</si>
  <si>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</si>
  <si>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</si>
  <si>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</si>
  <si>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</si>
  <si>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</si>
  <si>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</si>
  <si>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</si>
  <si>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</si>
  <si>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</si>
  <si>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</si>
  <si>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</si>
  <si>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</si>
  <si>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</si>
  <si>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</si>
  <si>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</si>
  <si>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</si>
  <si>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</si>
  <si>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</si>
  <si>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</si>
  <si>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</si>
  <si>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</si>
  <si>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</si>
  <si>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</si>
  <si>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</si>
  <si>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</si>
  <si>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</si>
  <si>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</si>
  <si>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</si>
  <si>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</si>
  <si>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</si>
  <si>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</si>
  <si>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</si>
  <si>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</si>
  <si>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</si>
  <si>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</si>
  <si>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</si>
  <si>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</si>
  <si>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</si>
  <si>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</si>
  <si>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</si>
  <si>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</si>
  <si>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</si>
  <si>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</si>
  <si>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</si>
  <si>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</si>
  <si>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</si>
  <si>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</si>
  <si>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</si>
  <si>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</si>
  <si>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</si>
  <si>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</si>
  <si>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</si>
  <si>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</si>
  <si>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</si>
  <si>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</si>
  <si>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</si>
  <si>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</si>
  <si>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</si>
  <si>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</si>
  <si>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</si>
  <si>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</si>
  <si>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</si>
  <si>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</si>
  <si>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</si>
  <si>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</si>
  <si>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</si>
  <si>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</si>
  <si>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</si>
  <si>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</si>
  <si>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</si>
  <si>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</si>
  <si>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</si>
  <si>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</si>
  <si>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</si>
  <si>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</si>
  <si>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</si>
  <si>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</si>
  <si>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</si>
  <si>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</si>
  <si>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</si>
  <si>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</si>
  <si>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</si>
  <si>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</si>
  <si>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</si>
  <si>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</si>
  <si>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</si>
  <si>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</si>
  <si>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</si>
  <si>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</si>
  <si>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</si>
  <si>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</si>
  <si>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</si>
  <si>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</si>
  <si>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</si>
  <si>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</si>
  <si>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</si>
  <si>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</si>
  <si>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</si>
  <si>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</si>
  <si>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</si>
  <si>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</si>
  <si>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</si>
  <si>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</si>
  <si>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</si>
  <si>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</si>
  <si>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</si>
  <si>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</si>
  <si>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</si>
  <si>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</si>
  <si>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</si>
  <si>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</si>
  <si>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</si>
  <si>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</si>
  <si>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</si>
  <si>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</si>
  <si>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</si>
  <si>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</si>
  <si>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</si>
  <si>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</si>
  <si>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</si>
  <si>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</si>
  <si>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</si>
  <si>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</si>
  <si>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</si>
  <si>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</si>
  <si>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</si>
  <si>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</si>
  <si>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</si>
  <si>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</si>
  <si>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</si>
  <si>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</si>
  <si>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</si>
  <si>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</si>
  <si>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</si>
  <si>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</si>
  <si>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</si>
  <si>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</si>
  <si>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</si>
  <si>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</si>
  <si>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</si>
  <si>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</si>
  <si>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</si>
  <si>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</si>
  <si>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</si>
  <si>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</si>
  <si>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</si>
  <si>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</si>
  <si>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</si>
  <si>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</si>
  <si>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</si>
  <si>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</si>
  <si>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</si>
  <si>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</si>
  <si>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</si>
  <si>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</si>
  <si>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</si>
  <si>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</si>
  <si>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</si>
  <si>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</si>
  <si>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</si>
  <si>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</si>
  <si>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</si>
  <si>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</si>
  <si>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</si>
  <si>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</si>
  <si>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</si>
  <si>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</si>
  <si>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</si>
  <si>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</si>
  <si>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</si>
  <si>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</si>
  <si>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</si>
  <si>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</si>
  <si>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</si>
  <si>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</si>
  <si>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</si>
  <si>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</si>
  <si>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</si>
  <si>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</si>
  <si>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</si>
  <si>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</si>
  <si>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</si>
  <si>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</si>
  <si>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</si>
  <si>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</si>
  <si>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</si>
  <si>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</si>
  <si>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</si>
  <si>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</si>
  <si>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</si>
  <si>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</si>
  <si>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</si>
  <si>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</si>
  <si>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</si>
  <si>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</si>
  <si>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</si>
  <si>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</si>
  <si>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</si>
  <si>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</si>
  <si>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</si>
  <si>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</si>
  <si>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</si>
  <si>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</si>
  <si>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</si>
  <si>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</si>
  <si>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</si>
  <si>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</si>
  <si>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</si>
  <si>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</si>
  <si>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</si>
  <si>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</si>
  <si>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</si>
  <si>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</si>
  <si>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</si>
  <si>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</si>
  <si>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</si>
  <si>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</si>
  <si>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</si>
  <si>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</si>
  <si>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</si>
  <si>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</si>
  <si>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</si>
  <si>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</si>
  <si>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</si>
  <si>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</si>
  <si>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</si>
  <si>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</si>
  <si>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</si>
  <si>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</si>
  <si>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</si>
  <si>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</si>
  <si>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</si>
  <si>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</si>
  <si>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</si>
  <si>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</si>
  <si>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</si>
  <si>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</si>
  <si>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</si>
  <si>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</si>
  <si>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</si>
  <si>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</si>
  <si>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</si>
  <si>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</si>
  <si>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</si>
  <si>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</si>
  <si>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</si>
  <si>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</si>
  <si>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</si>
  <si>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</si>
  <si>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</si>
  <si>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</si>
  <si>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</si>
  <si>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</si>
  <si>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</si>
  <si>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</si>
  <si>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</si>
  <si>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</si>
  <si>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</si>
  <si>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</si>
  <si>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</si>
  <si>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</si>
  <si>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</si>
  <si>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</si>
  <si>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</si>
  <si>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</si>
  <si>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</si>
  <si>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</si>
  <si>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</si>
  <si>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</si>
  <si>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</si>
  <si>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</si>
  <si>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</si>
  <si>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</si>
  <si>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</si>
  <si>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</si>
  <si>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</si>
  <si>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</si>
  <si>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</si>
  <si>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</si>
  <si>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</si>
  <si>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</si>
  <si>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</si>
  <si>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</si>
  <si>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</si>
  <si>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</si>
  <si>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</si>
  <si>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</si>
  <si>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</si>
  <si>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</si>
  <si>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</si>
  <si>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</si>
  <si>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</si>
  <si>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</si>
  <si>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</si>
  <si>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</si>
  <si>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</si>
  <si>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</si>
  <si>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</si>
  <si>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</si>
  <si>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</si>
  <si>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</si>
  <si>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</si>
  <si>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</si>
  <si>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</si>
  <si>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</si>
  <si>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</si>
  <si>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</si>
  <si>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</si>
  <si>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</si>
  <si>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</si>
  <si>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</si>
  <si>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</si>
  <si>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</si>
  <si>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</si>
  <si>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</si>
  <si>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</si>
  <si>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</si>
  <si>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</si>
  <si>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</si>
  <si>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</si>
  <si>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</si>
  <si>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</si>
  <si>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</si>
  <si>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</si>
  <si>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</si>
  <si>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</si>
  <si>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</si>
  <si>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</si>
  <si>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</si>
  <si>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</si>
  <si>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</si>
  <si>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</si>
  <si>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</si>
  <si>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</si>
  <si>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</si>
  <si>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</si>
  <si>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</si>
  <si>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</si>
  <si>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</si>
  <si>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</si>
  <si>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</si>
  <si>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</si>
  <si>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</si>
  <si>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</si>
  <si>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</si>
  <si>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</si>
  <si>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</si>
  <si>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</si>
  <si>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</si>
  <si>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</si>
  <si>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</si>
  <si>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</si>
  <si>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</si>
  <si>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</si>
  <si>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</si>
  <si>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</si>
  <si>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</si>
  <si>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</si>
  <si>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</si>
  <si>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</si>
  <si>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</si>
  <si>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</si>
  <si>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</si>
  <si>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</si>
  <si>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</si>
  <si>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</si>
  <si>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</si>
  <si>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</si>
  <si>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</si>
  <si>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</si>
  <si>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</si>
  <si>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</si>
  <si>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</si>
  <si>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</si>
  <si>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</si>
  <si>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</si>
  <si>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</si>
  <si>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</si>
  <si>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</si>
  <si>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</si>
  <si>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</si>
  <si>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</si>
  <si>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</si>
  <si>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</si>
  <si>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</si>
  <si>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</si>
  <si>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</si>
  <si>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</si>
  <si>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</si>
  <si>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</si>
  <si>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</si>
  <si>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</si>
  <si>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</si>
  <si>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</si>
  <si>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</si>
  <si>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</si>
  <si>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</si>
  <si>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</si>
  <si>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</si>
  <si>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</si>
  <si>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</si>
  <si>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</si>
  <si>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</si>
  <si>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</si>
  <si>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</si>
  <si>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</si>
  <si>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</si>
  <si>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</si>
  <si>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</si>
  <si>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</si>
  <si>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</si>
  <si>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</si>
  <si>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</si>
  <si>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</si>
  <si>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</si>
  <si>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</si>
  <si>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</si>
  <si>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</si>
  <si>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</si>
  <si>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</si>
  <si>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</si>
  <si>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</si>
  <si>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</si>
  <si>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</si>
  <si>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</si>
  <si>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</si>
  <si>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</si>
  <si>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</si>
  <si>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</si>
  <si>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</si>
  <si>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</si>
  <si>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</si>
  <si>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</si>
  <si>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</si>
  <si>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</si>
  <si>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</si>
  <si>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</si>
  <si>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</si>
  <si>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</si>
  <si>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</si>
  <si>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</si>
  <si>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</si>
  <si>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</si>
  <si>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</si>
  <si>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</si>
  <si>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</si>
  <si>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</si>
  <si>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</si>
  <si>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</si>
  <si>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</si>
  <si>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</si>
  <si>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</si>
  <si>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</si>
  <si>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</si>
  <si>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</si>
  <si>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</si>
  <si>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</si>
  <si>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</si>
  <si>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</si>
  <si>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</si>
  <si>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</si>
  <si>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</si>
  <si>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</si>
  <si>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</si>
  <si>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</si>
  <si>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</si>
  <si>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</si>
  <si>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</si>
  <si>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</si>
  <si>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</si>
  <si>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</si>
  <si>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</si>
  <si>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</si>
  <si>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</si>
  <si>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</si>
  <si>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</si>
  <si>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</si>
  <si>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</si>
  <si>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</si>
  <si>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</si>
  <si>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</si>
  <si>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</si>
  <si>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</si>
  <si>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</si>
  <si>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</si>
  <si>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</si>
  <si>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</si>
  <si>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</si>
  <si>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</si>
  <si>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</si>
  <si>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</si>
  <si>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</si>
  <si>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</si>
  <si>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</si>
  <si>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</si>
  <si>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</si>
  <si>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</si>
  <si>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</si>
  <si>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</si>
  <si>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</si>
  <si>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</si>
  <si>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</si>
  <si>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</si>
  <si>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</si>
  <si>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</si>
  <si>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</si>
  <si>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</si>
  <si>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</si>
  <si>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</si>
  <si>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</si>
  <si>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</si>
  <si>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</si>
  <si>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</si>
  <si>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</si>
  <si>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</si>
  <si>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</si>
  <si>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</si>
  <si>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</si>
  <si>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</si>
  <si>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</si>
  <si>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</si>
  <si>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</si>
  <si>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</si>
  <si>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</si>
  <si>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</si>
  <si>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</si>
  <si>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</si>
  <si>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</si>
  <si>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</si>
  <si>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</si>
  <si>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</si>
  <si>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</si>
  <si>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</si>
  <si>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</si>
  <si>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</si>
  <si>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</si>
  <si>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</si>
  <si>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</si>
  <si>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</si>
  <si>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</si>
  <si>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</si>
  <si>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</si>
  <si>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</si>
  <si>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</si>
  <si>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</si>
  <si>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</si>
  <si>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</si>
  <si>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</si>
  <si>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</si>
  <si>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</si>
  <si>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</si>
  <si>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</si>
  <si>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</si>
  <si>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</si>
  <si>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</si>
  <si>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</si>
  <si>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</si>
  <si>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</si>
  <si>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</si>
  <si>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</si>
  <si>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</si>
  <si>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</si>
  <si>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</si>
  <si>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</si>
  <si>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</si>
  <si>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</si>
  <si>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</si>
  <si>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</si>
  <si>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</si>
  <si>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</si>
  <si>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</si>
  <si>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</si>
  <si>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</si>
  <si>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</si>
  <si>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</si>
  <si>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</si>
  <si>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</si>
  <si>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</si>
  <si>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</si>
  <si>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</si>
  <si>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</si>
  <si>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</si>
  <si>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</si>
  <si>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</si>
  <si>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</si>
  <si>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</si>
  <si>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</si>
  <si>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</si>
  <si>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</si>
  <si>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</si>
  <si>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</si>
  <si>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</si>
  <si>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</si>
  <si>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</si>
  <si>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</si>
  <si>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</si>
  <si>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</si>
  <si>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</si>
  <si>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</si>
  <si>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</si>
  <si>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</si>
  <si>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</si>
  <si>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</si>
  <si>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</si>
  <si>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</si>
  <si>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</si>
  <si>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</si>
  <si>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</si>
  <si>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</si>
  <si>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</si>
  <si>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</si>
  <si>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</si>
  <si>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</si>
  <si>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</si>
  <si>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</si>
  <si>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</si>
  <si>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</si>
  <si>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</si>
  <si>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</si>
  <si>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</si>
  <si>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</si>
  <si>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</si>
  <si>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</si>
  <si>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</si>
  <si>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</si>
  <si>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</si>
  <si>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</si>
  <si>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</si>
  <si>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</si>
  <si>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</si>
  <si>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</si>
  <si>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</si>
  <si>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</si>
  <si>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</si>
  <si>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</si>
  <si>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</si>
  <si>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</si>
  <si>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</si>
  <si>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</si>
  <si>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</si>
  <si>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</si>
  <si>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</si>
  <si>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</si>
  <si>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</si>
  <si>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</si>
  <si>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</si>
  <si>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</si>
  <si>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</si>
  <si>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</si>
  <si>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</si>
  <si>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</si>
  <si>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</si>
  <si>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</si>
  <si>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</si>
  <si>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</si>
  <si>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</si>
  <si>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</si>
  <si>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</si>
  <si>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</si>
  <si>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</si>
  <si>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</si>
  <si>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</si>
  <si>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</si>
  <si>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</si>
  <si>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</si>
  <si>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</si>
  <si>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</si>
  <si>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</si>
  <si>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</si>
  <si>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</si>
  <si>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</si>
  <si>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</si>
  <si>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</si>
  <si>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</si>
  <si>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</si>
  <si>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</si>
  <si>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</si>
  <si>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</si>
  <si>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</si>
  <si>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</si>
  <si>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</si>
  <si>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</si>
  <si>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</si>
  <si>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</si>
  <si>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</si>
  <si>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</si>
  <si>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</si>
  <si>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</si>
  <si>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</si>
  <si>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</si>
  <si>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</si>
  <si>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</si>
  <si>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</si>
  <si>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</si>
  <si>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</si>
  <si>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</si>
  <si>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</si>
  <si>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</si>
  <si>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</si>
  <si>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</si>
  <si>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</si>
  <si>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</si>
  <si>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</si>
  <si>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</si>
  <si>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</si>
  <si>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</si>
  <si>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</si>
  <si>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</si>
  <si>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</si>
  <si>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</si>
  <si>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</si>
  <si>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</si>
  <si>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</si>
  <si>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</si>
  <si>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</si>
  <si>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</si>
  <si>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</si>
  <si>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</si>
  <si>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</si>
  <si>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</si>
  <si>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</si>
  <si>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</si>
  <si>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</si>
  <si>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</si>
  <si>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</si>
  <si>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</si>
  <si>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</si>
  <si>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</si>
  <si>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</si>
  <si>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</si>
  <si>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</si>
  <si>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</si>
  <si>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</si>
  <si>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</si>
  <si>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</si>
  <si>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</si>
  <si>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</si>
  <si>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</si>
  <si>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</si>
  <si>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</si>
  <si>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</si>
  <si>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</si>
  <si>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</si>
  <si>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</si>
  <si>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</si>
  <si>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</si>
  <si>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</si>
  <si>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</si>
  <si>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</si>
  <si>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</si>
  <si>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</si>
  <si>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</si>
  <si>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</si>
  <si>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</si>
  <si>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</si>
  <si>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</si>
  <si>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</si>
  <si>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</si>
  <si>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</si>
  <si>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</si>
  <si>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</si>
  <si>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</si>
  <si>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</si>
  <si>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</si>
  <si>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</si>
  <si>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</si>
  <si>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</si>
  <si>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</si>
  <si>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</si>
  <si>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</si>
  <si>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</si>
  <si>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</si>
  <si>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</si>
  <si>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</si>
  <si>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</si>
  <si>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</si>
  <si>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</si>
  <si>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</si>
  <si>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</si>
  <si>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</si>
  <si>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</si>
  <si>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</si>
  <si>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</si>
  <si>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</si>
  <si>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</si>
  <si>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</si>
  <si>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</si>
  <si>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</si>
  <si>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</si>
  <si>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</si>
  <si>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</si>
  <si>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</si>
  <si>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</si>
  <si>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</si>
  <si>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</si>
  <si>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</si>
  <si>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</si>
  <si>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</si>
  <si>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</si>
  <si>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</si>
  <si>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</si>
  <si>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</si>
  <si>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</si>
  <si>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</si>
  <si>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</si>
  <si>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</si>
  <si>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</si>
  <si>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</si>
  <si>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</si>
  <si>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</si>
  <si>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</si>
  <si>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</si>
  <si>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</si>
  <si>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</si>
  <si>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</si>
  <si>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</si>
  <si>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</si>
  <si>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</si>
  <si>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</si>
  <si>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</si>
  <si>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</si>
  <si>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</si>
  <si>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</si>
  <si>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</si>
  <si>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</si>
  <si>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</si>
  <si>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</si>
  <si>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</si>
  <si>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</si>
  <si>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</si>
  <si>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</si>
  <si>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</si>
  <si>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</si>
  <si>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</si>
  <si>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</si>
  <si>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</si>
  <si>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</si>
  <si>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</si>
  <si>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</si>
  <si>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</si>
  <si>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</si>
  <si>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</si>
  <si>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</si>
  <si>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</si>
  <si>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</si>
  <si>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</si>
  <si>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</si>
  <si>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</si>
  <si>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</si>
  <si>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</si>
  <si>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</si>
  <si>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</si>
  <si>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</si>
  <si>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</si>
  <si>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</si>
  <si>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</si>
  <si>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</si>
  <si>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</si>
  <si>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</si>
  <si>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</si>
  <si>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</si>
  <si>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</si>
  <si>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</si>
  <si>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</si>
  <si>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</si>
  <si>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</si>
  <si>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</si>
  <si>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</si>
  <si>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</si>
  <si>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</si>
  <si>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</si>
  <si>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</si>
  <si>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</si>
  <si>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</si>
  <si>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</si>
  <si>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</si>
  <si>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</si>
  <si>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</si>
  <si>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</si>
  <si>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</si>
  <si>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</si>
  <si>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</si>
  <si>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</si>
  <si>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</si>
  <si>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</si>
  <si>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</si>
  <si>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</si>
  <si>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</si>
  <si>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</si>
  <si>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</si>
  <si>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</si>
  <si>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</si>
  <si>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</si>
  <si>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</si>
  <si>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</si>
  <si>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</si>
  <si>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</si>
  <si>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</si>
  <si>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</si>
  <si>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</si>
  <si>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</si>
  <si>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</si>
  <si>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</si>
  <si>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</si>
  <si>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</si>
  <si>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</si>
  <si>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</si>
  <si>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</si>
  <si>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</si>
  <si>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</si>
  <si>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</si>
  <si>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</si>
  <si>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</si>
  <si>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</si>
  <si>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</si>
  <si>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</si>
  <si>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</si>
  <si>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</si>
  <si>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</si>
  <si>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</si>
  <si>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</si>
  <si>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</si>
  <si>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</si>
  <si>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</si>
  <si>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</si>
  <si>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</si>
  <si>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</si>
  <si>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</si>
  <si>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</si>
  <si>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</si>
  <si>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</si>
  <si>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</si>
  <si>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</si>
  <si>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</si>
  <si>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</si>
  <si>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</si>
  <si>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</si>
  <si>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</si>
  <si>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</si>
  <si>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</si>
  <si>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</si>
  <si>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</si>
  <si>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</si>
  <si>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</si>
  <si>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</si>
  <si>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</si>
  <si>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</si>
  <si>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</si>
  <si>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</si>
  <si>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</si>
  <si>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</si>
  <si>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</si>
  <si>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</si>
  <si>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</si>
  <si>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</si>
  <si>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</si>
  <si>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</si>
  <si>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</si>
  <si>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</si>
  <si>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</si>
  <si>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</si>
  <si>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</si>
  <si>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</si>
  <si>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</si>
  <si>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</si>
  <si>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</si>
  <si>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</si>
  <si>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</si>
  <si>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</si>
  <si>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</si>
  <si>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</si>
  <si>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</si>
  <si>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</si>
  <si>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</si>
  <si>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</si>
  <si>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</si>
  <si>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</si>
  <si>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</si>
  <si>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</si>
  <si>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</si>
  <si>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</si>
  <si>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</si>
  <si>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</si>
  <si>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</si>
  <si>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</si>
  <si>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</si>
  <si>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</si>
  <si>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</si>
  <si>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</si>
  <si>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</si>
  <si>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</si>
  <si>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</si>
  <si>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</si>
  <si>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</si>
  <si>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</si>
  <si>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</si>
  <si>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</si>
  <si>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</si>
  <si>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</si>
  <si>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</si>
  <si>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</si>
  <si>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</si>
  <si>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</si>
  <si>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</si>
  <si>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</si>
  <si>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</si>
  <si>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</si>
  <si>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</si>
  <si>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</si>
  <si>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</si>
  <si>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</si>
  <si>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</si>
  <si>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</si>
  <si>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</si>
  <si>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</si>
  <si>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</si>
  <si>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</si>
  <si>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</si>
  <si>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</si>
  <si>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</si>
  <si>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</si>
  <si>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</si>
  <si>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</si>
  <si>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</si>
  <si>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</si>
  <si>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</si>
  <si>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</si>
  <si>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</si>
  <si>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</si>
  <si>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</si>
  <si>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</si>
  <si>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</si>
  <si>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</si>
  <si>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</si>
  <si>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</si>
  <si>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</si>
  <si>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</si>
  <si>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</si>
  <si>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</si>
  <si>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</si>
  <si>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</si>
  <si>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</si>
  <si>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</si>
  <si>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</si>
  <si>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</si>
  <si>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</si>
  <si>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</si>
  <si>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</si>
  <si>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</si>
  <si>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</si>
  <si>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</si>
  <si>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</si>
  <si>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</si>
  <si>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</si>
  <si>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</si>
  <si>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</si>
  <si>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</si>
  <si>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</si>
  <si>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</si>
  <si>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</si>
  <si>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</si>
  <si>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</si>
  <si>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</si>
  <si>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</si>
  <si>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</si>
  <si>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</si>
  <si>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</si>
  <si>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</si>
  <si>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</si>
  <si>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</si>
  <si>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</si>
  <si>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</si>
  <si>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</si>
  <si>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</si>
  <si>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</si>
  <si>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</si>
  <si>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</si>
  <si>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</si>
  <si>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</si>
  <si>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</si>
  <si>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</si>
  <si>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</si>
  <si>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</si>
  <si>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</si>
  <si>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</si>
  <si>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</si>
  <si>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</si>
  <si>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</si>
  <si>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</si>
  <si>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</si>
  <si>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</si>
  <si>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</si>
  <si>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</si>
  <si>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</si>
  <si>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</si>
  <si>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</si>
  <si>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</si>
  <si>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</si>
  <si>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</si>
  <si>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</si>
  <si>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</si>
  <si>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</si>
  <si>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</si>
  <si>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</si>
  <si>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</si>
  <si>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</si>
  <si>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</si>
  <si>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</si>
  <si>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</si>
  <si>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</si>
  <si>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</si>
  <si>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</si>
  <si>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</si>
  <si>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</si>
  <si>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</si>
  <si>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</si>
  <si>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</si>
  <si>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</si>
  <si>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</si>
  <si>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</si>
  <si>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</si>
  <si>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</si>
  <si>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</si>
  <si>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</si>
  <si>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</si>
  <si>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</si>
  <si>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</si>
  <si>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</si>
  <si>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</si>
  <si>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</si>
  <si>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</si>
  <si>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</si>
  <si>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</si>
  <si>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</si>
  <si>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</si>
  <si>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</si>
  <si>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</si>
  <si>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</si>
  <si>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</si>
  <si>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</si>
  <si>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</si>
  <si>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</si>
  <si>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</si>
  <si>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</si>
  <si>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</si>
  <si>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</si>
  <si>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</si>
  <si>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</si>
  <si>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</si>
  <si>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</si>
  <si>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</si>
  <si>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</si>
  <si>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</si>
  <si>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</si>
  <si>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</si>
  <si>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</si>
  <si>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</si>
  <si>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</si>
  <si>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</si>
  <si>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</si>
  <si>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</si>
  <si>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</si>
  <si>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</si>
  <si>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</si>
  <si>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</si>
  <si>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</si>
  <si>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</si>
  <si>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</si>
  <si>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</si>
  <si>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</si>
  <si>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</si>
  <si>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</si>
  <si>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</si>
  <si>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</si>
  <si>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</si>
  <si>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</si>
  <si>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</si>
  <si>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</si>
  <si>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</si>
  <si>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</si>
  <si>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</si>
  <si>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</si>
  <si>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</si>
  <si>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</si>
  <si>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</si>
  <si>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</si>
  <si>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</si>
  <si>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</si>
  <si>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</si>
  <si>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</si>
  <si>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</si>
  <si>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</si>
  <si>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</si>
  <si>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</si>
  <si>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</si>
  <si>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</si>
  <si>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</si>
  <si>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</si>
  <si>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</si>
  <si>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</si>
  <si>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</si>
  <si>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</si>
  <si>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</si>
  <si>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</si>
  <si>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</si>
  <si>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</si>
  <si>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</si>
  <si>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</si>
  <si>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</si>
  <si>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</si>
  <si>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</si>
  <si>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</si>
  <si>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</si>
  <si>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</si>
  <si>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</si>
  <si>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</si>
  <si>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</si>
  <si>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</si>
  <si>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</si>
  <si>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</si>
  <si>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</si>
  <si>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</si>
  <si>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</si>
  <si>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</si>
  <si>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</si>
  <si>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</si>
  <si>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</si>
  <si>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</si>
  <si>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</si>
  <si>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</si>
  <si>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</si>
  <si>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</si>
  <si>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</si>
  <si>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</si>
  <si>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</si>
  <si>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</si>
  <si>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</si>
  <si>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</si>
  <si>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</si>
  <si>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</si>
  <si>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</si>
  <si>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</si>
  <si>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</si>
  <si>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</si>
  <si>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</si>
  <si>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</si>
  <si>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</si>
  <si>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</si>
  <si>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</si>
  <si>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</si>
  <si>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</si>
  <si>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</si>
  <si>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</si>
  <si>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</si>
  <si>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</si>
  <si>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</si>
  <si>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</si>
  <si>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</si>
  <si>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</si>
  <si>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</si>
  <si>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</si>
  <si>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</si>
  <si>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</si>
  <si>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</si>
  <si>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</si>
  <si>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</si>
  <si>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</si>
  <si>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</si>
  <si>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</si>
  <si>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</si>
  <si>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</si>
  <si>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</si>
  <si>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</si>
  <si>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</si>
  <si>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</si>
  <si>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</si>
  <si>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</si>
  <si>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</si>
  <si>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</si>
  <si>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</si>
  <si>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</si>
  <si>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</si>
  <si>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</si>
  <si>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</si>
  <si>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</si>
  <si>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</si>
  <si>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</si>
  <si>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</si>
  <si>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</si>
  <si>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</si>
  <si>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</si>
  <si>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</si>
  <si>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</si>
  <si>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</si>
  <si>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</si>
  <si>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</si>
  <si>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</si>
  <si>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</si>
  <si>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</si>
  <si>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</si>
  <si>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</si>
  <si>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</si>
  <si>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</si>
  <si>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</si>
  <si>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</si>
  <si>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</si>
  <si>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</si>
  <si>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</si>
  <si>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</si>
  <si>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</si>
  <si>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</si>
  <si>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</si>
  <si>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</si>
  <si>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</si>
  <si>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</si>
  <si>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</si>
  <si>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</si>
  <si>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</si>
  <si>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</si>
  <si>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</si>
  <si>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</si>
  <si>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</si>
  <si>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</si>
  <si>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</si>
  <si>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</si>
  <si>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</si>
  <si>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</si>
  <si>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</si>
  <si>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</si>
  <si>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</si>
  <si>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</si>
  <si>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</si>
  <si>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</si>
  <si>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</si>
  <si>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</si>
  <si>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</si>
  <si>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</si>
  <si>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</si>
  <si>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</si>
  <si>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</si>
  <si>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</si>
  <si>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</si>
  <si>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</si>
  <si>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</si>
  <si>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</si>
  <si>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</si>
  <si>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</si>
  <si>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</si>
  <si>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</si>
  <si>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</si>
  <si>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</si>
  <si>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</si>
  <si>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</si>
  <si>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</si>
  <si>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</si>
  <si>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</si>
  <si>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</si>
  <si>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</si>
  <si>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</si>
  <si>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</si>
  <si>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</si>
  <si>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</si>
  <si>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</si>
  <si>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</si>
  <si>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</si>
  <si>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</si>
  <si>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</si>
  <si>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</si>
  <si>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</si>
  <si>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</si>
  <si>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</si>
  <si>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</si>
  <si>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</si>
  <si>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</si>
  <si>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</si>
  <si>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</si>
  <si>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</si>
  <si>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</si>
  <si>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</si>
  <si>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</si>
  <si>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</si>
  <si>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</si>
  <si>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</si>
  <si>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</si>
  <si>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</si>
  <si>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</si>
  <si>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</si>
  <si>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</si>
  <si>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</si>
  <si>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</si>
  <si>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</si>
  <si>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</si>
  <si>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</si>
  <si>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</si>
  <si>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</si>
  <si>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</si>
  <si>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</si>
  <si>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</si>
  <si>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</si>
  <si>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</si>
  <si>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</si>
  <si>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</si>
  <si>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</si>
  <si>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</si>
  <si>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</si>
  <si>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</si>
  <si>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</si>
  <si>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</si>
  <si>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</si>
  <si>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</si>
  <si>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</si>
  <si>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</si>
  <si>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</si>
  <si>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</si>
  <si>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</si>
  <si>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</si>
  <si>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</si>
  <si>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</si>
  <si>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</si>
  <si>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</si>
  <si>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</si>
  <si>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</si>
  <si>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</si>
  <si>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</si>
  <si>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</si>
  <si>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</si>
  <si>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</si>
  <si>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</si>
  <si>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</si>
  <si>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</si>
  <si>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</si>
  <si>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</si>
  <si>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</si>
  <si>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</si>
  <si>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</si>
  <si>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</si>
  <si>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</si>
  <si>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</si>
  <si>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</si>
  <si>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</si>
  <si>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</si>
  <si>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</si>
  <si>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</si>
  <si>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</si>
  <si>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</si>
  <si>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</si>
  <si>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</si>
  <si>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</si>
  <si>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</si>
  <si>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</si>
  <si>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</si>
  <si>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</si>
  <si>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</si>
  <si>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</si>
  <si>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</si>
  <si>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</si>
  <si>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</si>
  <si>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</si>
  <si>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</si>
  <si>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</si>
  <si>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</si>
  <si>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</si>
  <si>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</si>
  <si>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</si>
  <si>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</si>
  <si>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</si>
  <si>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</si>
  <si>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</si>
  <si>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</si>
  <si>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</si>
  <si>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</si>
  <si>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</si>
  <si>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</si>
  <si>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</si>
  <si>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</si>
  <si>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</si>
  <si>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</si>
  <si>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</si>
  <si>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</si>
  <si>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</si>
  <si>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</si>
  <si>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</si>
  <si>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</si>
  <si>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</si>
  <si>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</si>
  <si>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</si>
  <si>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</si>
  <si>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</si>
  <si>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</si>
  <si>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</si>
  <si>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</si>
  <si>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</si>
  <si>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</si>
  <si>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</si>
  <si>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</si>
  <si>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</si>
  <si>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</si>
  <si>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</si>
  <si>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</si>
  <si>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</si>
  <si>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</si>
  <si>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</si>
  <si>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</si>
  <si>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</si>
  <si>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</si>
  <si>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</si>
  <si>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</si>
  <si>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</si>
  <si>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</si>
  <si>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</si>
  <si>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</si>
  <si>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</si>
  <si>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</si>
  <si>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</si>
  <si>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</si>
  <si>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</si>
  <si>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</si>
  <si>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</si>
  <si>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</si>
  <si>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</si>
  <si>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</si>
  <si>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</si>
  <si>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</si>
  <si>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</si>
  <si>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</si>
  <si>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</si>
  <si>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</si>
  <si>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</si>
  <si>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</si>
  <si>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</si>
  <si>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</si>
  <si>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</si>
  <si>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</si>
  <si>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</si>
  <si>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</si>
  <si>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</si>
  <si>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</si>
  <si>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</si>
  <si>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</si>
  <si>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</si>
  <si>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</si>
  <si>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</si>
  <si>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</si>
  <si>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</si>
  <si>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</si>
  <si>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</si>
  <si>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</si>
  <si>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</si>
  <si>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</si>
  <si>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</si>
  <si>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</si>
  <si>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</si>
  <si>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</si>
  <si>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</si>
  <si>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</si>
  <si>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</si>
  <si>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</si>
  <si>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</si>
  <si>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</si>
  <si>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</si>
  <si>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</si>
  <si>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</si>
  <si>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</si>
  <si>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</si>
  <si>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</si>
  <si>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</si>
  <si>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</si>
  <si>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</si>
  <si>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</si>
  <si>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</si>
  <si>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</si>
  <si>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</si>
  <si>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</si>
  <si>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</si>
  <si>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</si>
  <si>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</si>
  <si>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</si>
  <si>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</si>
  <si>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</si>
  <si>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</si>
  <si>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</si>
  <si>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</si>
  <si>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</si>
  <si>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</si>
  <si>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</si>
  <si>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</si>
  <si>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</si>
  <si>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</si>
  <si>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</si>
  <si>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</si>
  <si>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</si>
  <si>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</si>
  <si>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</si>
  <si>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</si>
  <si>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</si>
  <si>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</si>
  <si>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</si>
  <si>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</si>
  <si>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</si>
  <si>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</si>
  <si>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</si>
  <si>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</si>
  <si>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</si>
  <si>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</si>
  <si>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</si>
  <si>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</si>
  <si>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</si>
  <si>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</si>
  <si>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</si>
  <si>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</si>
  <si>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</si>
  <si>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</si>
  <si>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</si>
  <si>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</si>
  <si>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</si>
  <si>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</si>
  <si>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</si>
  <si>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</si>
  <si>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</si>
  <si>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</si>
  <si>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</si>
  <si>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</si>
  <si>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</si>
  <si>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</si>
  <si>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</si>
  <si>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</si>
  <si>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</si>
  <si>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</si>
  <si>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</si>
  <si>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</si>
  <si>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</si>
  <si>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</si>
  <si>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</si>
  <si>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</si>
  <si>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</si>
  <si>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</si>
  <si>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</si>
  <si>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</si>
  <si>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</si>
  <si>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</si>
  <si>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</si>
  <si>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</si>
  <si>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</si>
  <si>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</si>
  <si>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</si>
  <si>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</si>
  <si>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</si>
  <si>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</si>
  <si>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</si>
  <si>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</si>
  <si>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</si>
  <si>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</si>
  <si>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</si>
  <si>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</si>
  <si>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</si>
  <si>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</si>
  <si>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</si>
  <si>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</si>
  <si>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</si>
  <si>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</si>
  <si>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</si>
  <si>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</si>
  <si>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</si>
  <si>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</si>
  <si>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</si>
  <si>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</si>
  <si>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</si>
  <si>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</si>
  <si>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</si>
  <si>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</si>
  <si>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</si>
  <si>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</si>
  <si>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</si>
  <si>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</si>
  <si>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</si>
  <si>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</si>
  <si>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</si>
  <si>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</si>
  <si>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</si>
  <si>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</si>
  <si>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</si>
  <si>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</si>
  <si>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</si>
  <si>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</si>
  <si>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</si>
  <si>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</si>
  <si>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</si>
  <si>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</si>
  <si>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</si>
  <si>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</si>
  <si>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</si>
  <si>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</si>
  <si>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</si>
  <si>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</si>
  <si>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</si>
  <si>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</si>
  <si>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</si>
  <si>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</si>
  <si>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</si>
  <si>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</si>
  <si>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</si>
  <si>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</si>
  <si>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</si>
  <si>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</si>
  <si>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</si>
  <si>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</si>
  <si>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</si>
  <si>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</si>
  <si>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</si>
  <si>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</si>
  <si>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</si>
  <si>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</si>
  <si>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</si>
  <si>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</si>
  <si>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</si>
  <si>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</si>
  <si>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</si>
  <si>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</si>
  <si>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</si>
  <si>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</si>
  <si>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</si>
  <si>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</si>
  <si>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</si>
  <si>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</si>
  <si>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</si>
  <si>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</si>
  <si>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</si>
  <si>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</si>
  <si>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</si>
  <si>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</si>
  <si>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</si>
  <si>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</si>
  <si>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</si>
  <si>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</si>
  <si>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</si>
  <si>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</si>
  <si>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</si>
  <si>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</si>
  <si>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</si>
  <si>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</si>
  <si>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</si>
  <si>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</si>
  <si>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</si>
  <si>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</si>
  <si>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</si>
  <si>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</si>
  <si>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</si>
  <si>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</si>
  <si>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</si>
  <si>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</si>
  <si>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</si>
  <si>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</si>
  <si>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</si>
  <si>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</si>
  <si>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</si>
  <si>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</si>
  <si>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</si>
  <si>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</si>
  <si>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</si>
  <si>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</si>
  <si>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</si>
  <si>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</si>
  <si>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</si>
  <si>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</si>
  <si>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</si>
  <si>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</si>
  <si>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</si>
  <si>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</si>
  <si>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</si>
  <si>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</si>
  <si>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</si>
  <si>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</si>
  <si>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</si>
  <si>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</si>
  <si>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</si>
  <si>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</si>
  <si>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</si>
  <si>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</si>
  <si>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</si>
  <si>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</si>
  <si>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</si>
  <si>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</si>
  <si>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</si>
  <si>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</si>
  <si>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</si>
  <si>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</si>
  <si>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</si>
  <si>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</si>
  <si>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</si>
  <si>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</si>
  <si>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</si>
  <si>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</si>
  <si>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</si>
  <si>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</si>
  <si>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</si>
  <si>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</si>
  <si>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</si>
  <si>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</si>
  <si>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</si>
  <si>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</si>
  <si>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</si>
  <si>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</si>
  <si>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</si>
  <si>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</si>
  <si>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</si>
  <si>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</si>
  <si>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</si>
  <si>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</si>
  <si>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</si>
  <si>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</si>
  <si>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</si>
  <si>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</si>
  <si>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</si>
  <si>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</si>
  <si>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</si>
  <si>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</si>
  <si>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</si>
  <si>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</si>
  <si>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</si>
  <si>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</si>
  <si>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</si>
  <si>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</si>
  <si>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</si>
  <si>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</si>
  <si>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</si>
  <si>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</si>
  <si>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</si>
  <si>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</si>
  <si>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</si>
  <si>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</si>
  <si>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</si>
  <si>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</si>
  <si>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</si>
  <si>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</si>
  <si>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</si>
  <si>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</si>
  <si>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</si>
  <si>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</si>
  <si>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</si>
  <si>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</si>
  <si>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</si>
  <si>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</si>
  <si>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</si>
  <si>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</si>
  <si>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</si>
  <si>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</si>
  <si>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</si>
  <si>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</si>
  <si>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</si>
  <si>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</si>
  <si>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</si>
  <si>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</si>
  <si>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</si>
  <si>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</si>
  <si>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</si>
  <si>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</si>
  <si>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</si>
  <si>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</si>
  <si>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</si>
  <si>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</si>
  <si>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</si>
  <si>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</si>
  <si>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</si>
  <si>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</si>
  <si>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</si>
  <si>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</si>
  <si>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</si>
  <si>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</si>
  <si>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</si>
  <si>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</si>
  <si>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</si>
  <si>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</si>
  <si>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</si>
  <si>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</si>
  <si>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</si>
  <si>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</si>
  <si>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</si>
  <si>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</si>
  <si>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</si>
  <si>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</si>
  <si>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</si>
  <si>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</si>
  <si>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</si>
  <si>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</si>
  <si>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</si>
  <si>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</si>
  <si>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</si>
  <si>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</si>
  <si>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</si>
  <si>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</si>
  <si>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</si>
  <si>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</si>
  <si>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</si>
  <si>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</si>
  <si>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</si>
  <si>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</si>
  <si>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</si>
  <si>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</si>
  <si>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</si>
  <si>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</si>
  <si>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</si>
  <si>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</si>
  <si>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</si>
  <si>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</si>
  <si>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</si>
  <si>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</si>
  <si>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</si>
  <si>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</si>
  <si>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</si>
  <si>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</si>
  <si>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</si>
  <si>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</si>
  <si>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</si>
  <si>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</si>
  <si>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</si>
  <si>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</si>
  <si>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</si>
  <si>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</si>
  <si>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</si>
  <si>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</si>
  <si>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</si>
  <si>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</si>
  <si>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</si>
  <si>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</si>
  <si>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</si>
  <si>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</si>
  <si>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</si>
  <si>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</si>
  <si>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</si>
  <si>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</si>
  <si>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</si>
  <si>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</si>
  <si>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</si>
  <si>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</si>
  <si>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</si>
  <si>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</si>
  <si>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</si>
  <si>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</si>
  <si>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</si>
  <si>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</si>
  <si>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</si>
  <si>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</si>
  <si>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</si>
  <si>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</si>
  <si>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</si>
  <si>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</si>
  <si>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</si>
  <si>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</si>
  <si>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</si>
  <si>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</si>
  <si>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</si>
  <si>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</si>
  <si>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</si>
  <si>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</si>
  <si>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</si>
  <si>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</si>
  <si>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</si>
  <si>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</si>
  <si>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</si>
  <si>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</si>
  <si>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</si>
  <si>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</si>
  <si>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</si>
  <si>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</si>
  <si>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</si>
  <si>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</si>
  <si>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</si>
  <si>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</si>
  <si>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</si>
  <si>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</si>
  <si>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</si>
  <si>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</si>
  <si>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</si>
  <si>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</si>
  <si>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</si>
  <si>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</si>
  <si>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</si>
  <si>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</si>
  <si>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</si>
  <si>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</si>
  <si>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</si>
  <si>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</si>
  <si>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</si>
  <si>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</si>
  <si>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</si>
  <si>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</si>
  <si>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</si>
  <si>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</si>
  <si>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</si>
  <si>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</si>
  <si>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</si>
  <si>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</si>
  <si>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</si>
  <si>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</si>
  <si>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</si>
  <si>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</si>
  <si>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</si>
  <si>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</si>
  <si>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</si>
  <si>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</si>
  <si>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</si>
  <si>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</si>
  <si>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</si>
  <si>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</si>
  <si>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</si>
  <si>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</si>
  <si>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</si>
  <si>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</si>
  <si>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</si>
  <si>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</si>
  <si>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</si>
  <si>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</si>
  <si>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</si>
  <si>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</si>
  <si>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</si>
  <si>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</si>
  <si>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</si>
  <si>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</si>
  <si>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</si>
  <si>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</si>
  <si>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</si>
  <si>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</si>
  <si>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</si>
  <si>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</si>
  <si>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</si>
  <si>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</si>
  <si>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</si>
  <si>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</si>
  <si>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</si>
  <si>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</si>
  <si>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</si>
  <si>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</si>
  <si>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</si>
  <si>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</si>
  <si>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</si>
  <si>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</si>
  <si>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</si>
  <si>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</si>
  <si>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</si>
  <si>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</si>
  <si>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</si>
  <si>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</si>
  <si>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</si>
  <si>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</si>
  <si>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</si>
  <si>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</si>
  <si>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</si>
  <si>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</si>
  <si>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</si>
  <si>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</si>
  <si>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</si>
  <si>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</si>
  <si>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</si>
  <si>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</si>
  <si>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</si>
  <si>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</si>
  <si>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</si>
  <si>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</si>
  <si>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</si>
  <si>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</si>
  <si>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</si>
  <si>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</si>
  <si>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</si>
  <si>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</si>
  <si>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</si>
  <si>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</si>
  <si>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</si>
  <si>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</si>
  <si>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</si>
  <si>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</si>
  <si>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</si>
  <si>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</si>
  <si>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</si>
  <si>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</si>
  <si>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</si>
  <si>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</si>
  <si>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</si>
  <si>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</si>
  <si>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</si>
  <si>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</si>
  <si>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</si>
  <si>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</si>
  <si>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</si>
  <si>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</si>
  <si>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</si>
  <si>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</si>
  <si>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</si>
  <si>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</si>
  <si>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</si>
  <si>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</si>
  <si>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</si>
  <si>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</si>
  <si>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</si>
  <si>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</si>
  <si>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</si>
  <si>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</si>
  <si>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</si>
  <si>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</si>
  <si>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</si>
  <si>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</si>
  <si>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</si>
  <si>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</si>
  <si>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</si>
  <si>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</si>
  <si>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</si>
  <si>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</si>
  <si>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</si>
  <si>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</si>
  <si>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</si>
  <si>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</si>
  <si>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</si>
  <si>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</si>
  <si>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</si>
  <si>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</si>
  <si>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</si>
  <si>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</si>
  <si>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</si>
  <si>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</si>
  <si>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</si>
  <si>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</si>
  <si>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</si>
  <si>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</si>
  <si>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</si>
  <si>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</si>
  <si>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</si>
  <si>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</si>
  <si>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</si>
  <si>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</si>
  <si>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</si>
  <si>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</si>
  <si>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</si>
  <si>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</si>
  <si>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</si>
  <si>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</si>
  <si>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</si>
  <si>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</si>
  <si>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</si>
  <si>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</si>
  <si>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</si>
  <si>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</si>
  <si>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</si>
  <si>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</si>
  <si>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</si>
  <si>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</si>
  <si>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</si>
  <si>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</si>
  <si>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</si>
  <si>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</si>
  <si>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</si>
  <si>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</si>
  <si>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</si>
  <si>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</si>
  <si>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</si>
  <si>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</si>
  <si>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</si>
  <si>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</si>
  <si>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</si>
  <si>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</si>
  <si>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</si>
  <si>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</si>
  <si>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</si>
  <si>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</si>
  <si>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</si>
  <si>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</si>
  <si>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</si>
  <si>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</si>
  <si>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</si>
  <si>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</si>
  <si>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</si>
  <si>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</si>
  <si>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</si>
  <si>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</si>
  <si>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</si>
  <si>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</si>
  <si>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</si>
  <si>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</si>
  <si>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</si>
  <si>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</si>
  <si>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</si>
  <si>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</si>
  <si>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</si>
  <si>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</si>
  <si>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</si>
  <si>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</si>
  <si>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</si>
  <si>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</si>
  <si>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</si>
  <si>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</si>
  <si>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</si>
  <si>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</si>
  <si>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</si>
  <si>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</si>
  <si>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</si>
  <si>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</si>
  <si>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</si>
  <si>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</si>
  <si>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</si>
  <si>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</si>
  <si>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</si>
  <si>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</si>
  <si>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</si>
  <si>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</si>
  <si>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</si>
  <si>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</si>
  <si>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</si>
  <si>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</si>
  <si>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</si>
  <si>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</si>
  <si>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</si>
  <si>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</si>
  <si>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</si>
  <si>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</si>
  <si>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</si>
  <si>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</si>
  <si>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</si>
  <si>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</si>
  <si>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</si>
  <si>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</si>
  <si>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</si>
  <si>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</si>
  <si>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</si>
  <si>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</si>
  <si>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</si>
  <si>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</si>
  <si>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</si>
  <si>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</si>
  <si>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</si>
  <si>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</si>
  <si>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</si>
  <si>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</si>
  <si>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</si>
  <si>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</si>
  <si>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</si>
  <si>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</si>
  <si>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</si>
  <si>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</si>
  <si>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</si>
  <si>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</si>
  <si>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</si>
  <si>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</si>
  <si>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</si>
  <si>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</si>
  <si>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</si>
  <si>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</si>
  <si>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</si>
  <si>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</si>
  <si>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</si>
  <si>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</si>
  <si>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</si>
  <si>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</si>
  <si>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</si>
  <si>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</si>
  <si>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</si>
  <si>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</si>
  <si>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</si>
  <si>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</si>
  <si>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</si>
  <si>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</si>
  <si>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</si>
  <si>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</si>
  <si>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</si>
  <si>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</si>
  <si>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</si>
  <si>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</si>
  <si>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</si>
  <si>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</si>
  <si>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</si>
  <si>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</si>
  <si>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</si>
  <si>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</si>
  <si>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</si>
  <si>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</si>
  <si>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</si>
  <si>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</si>
  <si>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</si>
  <si>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</si>
  <si>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</si>
  <si>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</si>
  <si>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</si>
  <si>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</si>
  <si>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</si>
  <si>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</si>
  <si>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</si>
  <si>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</si>
  <si>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</si>
  <si>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</si>
  <si>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</si>
  <si>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</si>
  <si>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</si>
  <si>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</si>
  <si>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</si>
  <si>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</si>
  <si>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</si>
  <si>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</si>
  <si>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</si>
  <si>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</si>
  <si>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</si>
  <si>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</si>
  <si>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</si>
  <si>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</si>
  <si>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</si>
  <si>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</si>
  <si>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</si>
  <si>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</si>
  <si>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</si>
  <si>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</si>
  <si>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</si>
  <si>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</si>
  <si>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</si>
  <si>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</si>
  <si>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</si>
  <si>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</si>
  <si>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</si>
  <si>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</si>
  <si>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</si>
  <si>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</si>
  <si>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</si>
  <si>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</si>
  <si>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</si>
  <si>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</si>
  <si>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</si>
  <si>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</si>
  <si>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</si>
  <si>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</si>
  <si>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</si>
  <si>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</si>
  <si>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</si>
  <si>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</si>
  <si>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</si>
  <si>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</si>
  <si>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</si>
  <si>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</si>
  <si>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</si>
  <si>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</si>
  <si>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</si>
  <si>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</si>
  <si>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</si>
  <si>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</si>
  <si>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</si>
  <si>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</si>
  <si>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</si>
  <si>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</si>
  <si>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</si>
  <si>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</si>
  <si>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</si>
  <si>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</si>
  <si>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</si>
  <si>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</si>
  <si>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</si>
  <si>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</si>
  <si>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</si>
  <si>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</si>
  <si>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</si>
  <si>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</si>
  <si>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</si>
  <si>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</si>
  <si>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</si>
  <si>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</si>
  <si>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</si>
  <si>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</si>
  <si>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</si>
  <si>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</si>
  <si>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</si>
  <si>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</si>
  <si>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</si>
  <si>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</si>
  <si>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</si>
  <si>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</si>
  <si>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</si>
  <si>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</si>
  <si>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</si>
  <si>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</si>
  <si>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</si>
  <si>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</si>
  <si>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</si>
  <si>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</si>
  <si>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</si>
  <si>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</si>
  <si>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</si>
  <si>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</si>
  <si>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</si>
  <si>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</si>
  <si>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</si>
  <si>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</si>
  <si>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</si>
  <si>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</si>
  <si>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</si>
  <si>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</si>
  <si>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</si>
  <si>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</si>
  <si>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</si>
  <si>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</si>
  <si>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</si>
  <si>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</si>
  <si>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</si>
  <si>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</si>
  <si>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</si>
  <si>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</si>
  <si>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</si>
  <si>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</si>
  <si>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</si>
  <si>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</si>
  <si>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</si>
  <si>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</si>
  <si>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</si>
  <si>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</si>
  <si>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</si>
  <si>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</si>
  <si>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</si>
  <si>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</si>
  <si>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</si>
  <si>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</si>
  <si>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</si>
  <si>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</si>
  <si>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</si>
  <si>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</si>
  <si>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</si>
  <si>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</si>
  <si>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</si>
  <si>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</si>
  <si>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</si>
  <si>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</si>
  <si>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</si>
  <si>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</si>
  <si>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</si>
  <si>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</si>
  <si>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</si>
  <si>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</si>
  <si>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</si>
  <si>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</si>
  <si>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</si>
  <si>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</si>
  <si>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</si>
  <si>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</si>
  <si>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</si>
  <si>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</si>
  <si>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</si>
  <si>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</si>
  <si>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</si>
  <si>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</si>
  <si>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</si>
  <si>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</si>
  <si>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</si>
  <si>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</si>
  <si>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</si>
  <si>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</si>
  <si>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</si>
  <si>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</si>
  <si>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</si>
  <si>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</si>
  <si>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</si>
  <si>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</si>
  <si>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</si>
  <si>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</si>
  <si>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</si>
  <si>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</si>
  <si>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</si>
  <si>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</si>
  <si>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</si>
  <si>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</si>
  <si>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</si>
  <si>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</si>
  <si>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</si>
  <si>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</si>
  <si>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</si>
  <si>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</si>
  <si>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</si>
  <si>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</si>
  <si>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</si>
  <si>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</si>
  <si>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</si>
  <si>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</si>
  <si>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</si>
  <si>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</si>
  <si>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</si>
  <si>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</si>
  <si>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</si>
  <si>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</si>
  <si>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</si>
  <si>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</si>
  <si>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</si>
  <si>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</si>
  <si>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</si>
  <si>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</si>
  <si>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</si>
  <si>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</si>
  <si>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</si>
  <si>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</si>
  <si>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</si>
  <si>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</si>
  <si>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</si>
  <si>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</si>
  <si>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</si>
  <si>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</si>
  <si>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</si>
  <si>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</si>
  <si>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</si>
  <si>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</si>
  <si>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</si>
  <si>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</si>
  <si>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</si>
  <si>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</si>
  <si>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</si>
  <si>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</si>
  <si>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</si>
  <si>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</si>
  <si>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</si>
  <si>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</si>
  <si>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</si>
  <si>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</si>
  <si>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</si>
  <si>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</si>
  <si>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</si>
  <si>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</si>
  <si>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</si>
  <si>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</si>
  <si>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</si>
  <si>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</si>
  <si>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</si>
  <si>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</si>
  <si>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</si>
  <si>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</si>
  <si>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</si>
  <si>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</si>
  <si>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</si>
  <si>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</si>
  <si>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</si>
  <si>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</si>
  <si>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</si>
  <si>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</si>
  <si>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</si>
  <si>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</si>
  <si>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</si>
  <si>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</si>
  <si>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</si>
  <si>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</si>
  <si>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</si>
  <si>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</si>
  <si>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</si>
  <si>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</si>
  <si>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</si>
  <si>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</si>
  <si>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</si>
  <si>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</si>
  <si>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</si>
  <si>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</si>
  <si>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</si>
  <si>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</si>
  <si>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</si>
  <si>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</si>
  <si>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</si>
  <si>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</si>
  <si>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</si>
  <si>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</si>
  <si>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</si>
  <si>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</si>
  <si>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</si>
  <si>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</si>
  <si>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</si>
  <si>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</si>
  <si>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</si>
  <si>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</si>
  <si>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</si>
  <si>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</si>
  <si>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</si>
  <si>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</si>
  <si>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</si>
  <si>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</si>
  <si>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</si>
  <si>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</si>
  <si>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</si>
  <si>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</si>
  <si>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</si>
  <si>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</si>
  <si>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</si>
  <si>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</si>
  <si>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</si>
  <si>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</si>
  <si>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</si>
  <si>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</si>
  <si>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</si>
  <si>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</si>
  <si>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</si>
  <si>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</si>
  <si>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</si>
  <si>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</si>
  <si>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</si>
  <si>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</si>
  <si>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</si>
  <si>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</si>
  <si>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</si>
  <si>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</si>
  <si>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</si>
  <si>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</si>
  <si>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</si>
  <si>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</si>
  <si>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</si>
  <si>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</si>
  <si>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</si>
  <si>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</si>
  <si>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</si>
  <si>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</si>
  <si>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</si>
  <si>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</si>
  <si>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</si>
  <si>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</si>
  <si>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</si>
  <si>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</si>
  <si>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</si>
  <si>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</si>
  <si>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</si>
  <si>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</si>
  <si>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</si>
  <si>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</si>
  <si>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</si>
  <si>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</si>
  <si>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</si>
  <si>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</si>
  <si>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</si>
  <si>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</si>
  <si>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</si>
  <si>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</si>
  <si>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</si>
  <si>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</si>
  <si>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</si>
  <si>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</si>
  <si>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</si>
  <si>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</si>
  <si>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</si>
  <si>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</si>
  <si>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</si>
  <si>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</si>
  <si>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</si>
  <si>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</si>
  <si>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</si>
  <si>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</si>
  <si>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</si>
  <si>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</si>
  <si>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</si>
  <si>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</si>
  <si>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</si>
  <si>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</si>
  <si>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</si>
  <si>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</si>
  <si>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</si>
  <si>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</si>
  <si>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</si>
  <si>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</si>
  <si>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</si>
  <si>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</si>
  <si>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</si>
  <si>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</si>
  <si>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</si>
  <si>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</si>
  <si>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</si>
  <si>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</si>
  <si>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</si>
  <si>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</si>
  <si>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</si>
  <si>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</si>
  <si>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</si>
  <si>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</si>
  <si>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</si>
  <si>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</si>
  <si>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</si>
  <si>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</si>
  <si>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</si>
  <si>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</si>
  <si>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</si>
  <si>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</si>
  <si>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</si>
  <si>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</si>
  <si>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</si>
  <si>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</si>
  <si>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</si>
  <si>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</si>
  <si>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</si>
  <si>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</si>
  <si>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</si>
  <si>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</si>
  <si>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</si>
  <si>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</si>
  <si>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</si>
  <si>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</si>
  <si>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</si>
  <si>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</si>
  <si>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</si>
  <si>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</si>
  <si>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</si>
  <si>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</si>
  <si>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</si>
  <si>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</si>
  <si>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</si>
  <si>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</si>
  <si>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</si>
  <si>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</si>
  <si>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</si>
  <si>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</si>
  <si>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</si>
  <si>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</si>
  <si>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</si>
  <si>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</si>
  <si>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</si>
  <si>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</si>
  <si>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</si>
  <si>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</si>
  <si>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</si>
  <si>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</si>
  <si>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</si>
  <si>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</si>
  <si>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</si>
  <si>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</si>
  <si>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</si>
  <si>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</si>
  <si>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</si>
  <si>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</si>
  <si>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</si>
  <si>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</si>
  <si>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</si>
  <si>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</si>
  <si>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</si>
  <si>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</si>
  <si>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</si>
  <si>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</si>
  <si>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</si>
  <si>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</si>
  <si>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</si>
  <si>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</si>
  <si>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</si>
  <si>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</si>
  <si>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</si>
  <si>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</si>
  <si>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</si>
  <si>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</si>
  <si>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</si>
  <si>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</si>
  <si>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</si>
  <si>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</si>
  <si>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</si>
  <si>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</si>
  <si>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</si>
  <si>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</si>
  <si>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</si>
  <si>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</si>
  <si>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</si>
  <si>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</si>
  <si>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</si>
  <si>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</si>
  <si>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</si>
  <si>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</si>
  <si>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</si>
  <si>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</si>
  <si>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</si>
  <si>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</si>
  <si>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</si>
  <si>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</si>
  <si>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</si>
  <si>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</si>
  <si>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</si>
  <si>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</si>
  <si>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</si>
  <si>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</si>
  <si>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</si>
  <si>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</si>
  <si>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</si>
  <si>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</si>
  <si>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</si>
  <si>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</si>
  <si>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</si>
  <si>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</si>
  <si>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</si>
  <si>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</si>
  <si>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</si>
  <si>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</si>
  <si>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</si>
  <si>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</si>
  <si>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</si>
  <si>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</si>
  <si>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</si>
  <si>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</si>
  <si>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</si>
  <si>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</si>
  <si>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</si>
  <si>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</si>
  <si>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</si>
  <si>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</si>
  <si>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</si>
  <si>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</si>
  <si>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</si>
  <si>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</si>
  <si>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</si>
  <si>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</si>
  <si>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</si>
  <si>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</si>
  <si>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</si>
  <si>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</si>
  <si>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</si>
  <si>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</si>
  <si>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</si>
  <si>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</si>
  <si>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</si>
  <si>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</si>
  <si>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</si>
  <si>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</si>
  <si>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</si>
  <si>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</si>
  <si>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</si>
  <si>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</si>
  <si>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</si>
  <si>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</si>
  <si>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</si>
  <si>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</si>
  <si>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</si>
  <si>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</si>
  <si>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</si>
  <si>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</si>
  <si>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</si>
  <si>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</si>
  <si>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</si>
  <si>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</si>
  <si>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</si>
  <si>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</si>
  <si>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</si>
  <si>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</si>
  <si>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</si>
  <si>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</si>
  <si>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</si>
  <si>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</si>
  <si>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</si>
  <si>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</si>
  <si>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</si>
  <si>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</si>
  <si>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</si>
  <si>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</si>
  <si>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</si>
  <si>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</si>
  <si>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</si>
  <si>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</si>
  <si>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</si>
  <si>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</si>
  <si>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</si>
  <si>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</si>
  <si>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</si>
  <si>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</si>
  <si>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</si>
  <si>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</si>
  <si>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</si>
  <si>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</si>
  <si>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</si>
  <si>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</si>
  <si>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</si>
  <si>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</si>
  <si>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</si>
  <si>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</si>
  <si>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</si>
  <si>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</si>
  <si>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</si>
  <si>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</si>
  <si>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</si>
  <si>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</si>
  <si>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</si>
  <si>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</si>
  <si>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</si>
  <si>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</si>
  <si>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</si>
  <si>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</si>
  <si>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</si>
  <si>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</si>
  <si>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</si>
  <si>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</si>
  <si>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</si>
  <si>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</si>
  <si>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</si>
  <si>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</si>
  <si>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</si>
  <si>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</si>
  <si>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</si>
  <si>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</si>
  <si>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</si>
  <si>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</si>
  <si>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</si>
  <si>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</si>
  <si>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</si>
  <si>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</si>
  <si>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</si>
  <si>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</si>
  <si>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</si>
  <si>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</si>
  <si>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</si>
  <si>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</si>
  <si>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</si>
  <si>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</si>
  <si>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</si>
  <si>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</si>
  <si>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</si>
  <si>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</si>
  <si>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</si>
  <si>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</si>
  <si>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</si>
  <si>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</si>
  <si>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</si>
  <si>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</si>
  <si>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</si>
  <si>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</si>
  <si>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</si>
  <si>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</si>
  <si>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</si>
  <si>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</si>
  <si>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</si>
  <si>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</si>
  <si>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</si>
  <si>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</si>
  <si>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</si>
  <si>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</si>
  <si>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</si>
  <si>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</si>
  <si>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</si>
  <si>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</si>
  <si>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</si>
  <si>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</si>
  <si>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</si>
  <si>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</si>
  <si>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</si>
  <si>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</si>
  <si>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</si>
  <si>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</si>
  <si>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</si>
  <si>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</si>
  <si>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</si>
  <si>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</si>
  <si>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</si>
  <si>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</si>
  <si>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</si>
  <si>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</si>
  <si>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</si>
  <si>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</si>
  <si>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</si>
  <si>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</si>
  <si>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</si>
  <si>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</si>
  <si>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</si>
  <si>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</si>
  <si>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</si>
  <si>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</si>
  <si>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</si>
  <si>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</si>
  <si>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</si>
  <si>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</si>
  <si>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</si>
  <si>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</si>
  <si>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</si>
  <si>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</si>
  <si>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</si>
  <si>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</si>
  <si>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</si>
  <si>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</si>
  <si>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</si>
  <si>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</si>
  <si>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</si>
  <si>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</si>
  <si>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</si>
  <si>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</si>
  <si>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</si>
  <si>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</si>
  <si>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</si>
  <si>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</si>
  <si>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</si>
  <si>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</si>
  <si>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</si>
  <si>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</si>
  <si>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</si>
  <si>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</si>
  <si>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</si>
  <si>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</si>
  <si>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</si>
  <si>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</si>
  <si>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</si>
  <si>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</si>
  <si>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</si>
  <si>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</si>
  <si>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</si>
  <si>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</si>
  <si>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</si>
  <si>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</si>
  <si>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</si>
  <si>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</si>
  <si>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</si>
  <si>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</si>
  <si>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</si>
  <si>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</si>
  <si>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</si>
  <si>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</si>
  <si>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</si>
  <si>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</si>
  <si>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</si>
  <si>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</si>
  <si>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</si>
  <si>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</si>
  <si>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</si>
  <si>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</si>
  <si>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</si>
  <si>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</si>
  <si>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</si>
  <si>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</si>
  <si>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</si>
  <si>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</si>
  <si>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</si>
  <si>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</si>
  <si>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</si>
  <si>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</si>
  <si>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</si>
  <si>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</si>
  <si>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</si>
  <si>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</si>
  <si>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</si>
  <si>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</si>
  <si>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</si>
  <si>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</si>
  <si>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</si>
  <si>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</si>
  <si>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</si>
  <si>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</si>
  <si>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</si>
  <si>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</si>
  <si>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</si>
  <si>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</si>
  <si>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</si>
  <si>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</si>
  <si>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</si>
  <si>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</si>
  <si>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</si>
  <si>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</si>
  <si>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</si>
  <si>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</si>
  <si>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</si>
  <si>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</si>
  <si>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</si>
  <si>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</si>
  <si>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</si>
  <si>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</si>
  <si>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</si>
  <si>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</si>
  <si>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</si>
  <si>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</si>
  <si>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</si>
  <si>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</si>
  <si>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</si>
  <si>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</si>
  <si>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</si>
  <si>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</si>
  <si>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</si>
  <si>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</si>
  <si>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</si>
  <si>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</si>
  <si>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</si>
  <si>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</si>
  <si>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</si>
  <si>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</si>
  <si>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</si>
  <si>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</si>
  <si>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</si>
  <si>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</si>
  <si>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</si>
  <si>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</si>
  <si>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</si>
  <si>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</si>
  <si>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</si>
  <si>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</si>
  <si>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</si>
  <si>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</si>
  <si>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</si>
  <si>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</si>
  <si>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</si>
  <si>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</si>
  <si>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</si>
  <si>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</si>
  <si>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</si>
  <si>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</si>
  <si>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</si>
  <si>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</si>
  <si>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</si>
  <si>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</si>
  <si>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</si>
  <si>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</si>
  <si>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</si>
  <si>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</si>
  <si>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</si>
  <si>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</si>
  <si>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</si>
  <si>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</si>
  <si>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</si>
  <si>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</si>
  <si>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</si>
  <si>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</si>
  <si>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</si>
  <si>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</si>
  <si>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</si>
  <si>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</si>
  <si>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</si>
  <si>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</si>
  <si>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</si>
  <si>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</si>
  <si>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</si>
  <si>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</si>
  <si>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</si>
  <si>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</si>
  <si>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</si>
  <si>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</si>
  <si>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</si>
  <si>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</si>
  <si>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</si>
  <si>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</si>
  <si>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</si>
  <si>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</si>
  <si>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</si>
  <si>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</si>
  <si>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</si>
  <si>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</si>
  <si>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</si>
  <si>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</si>
  <si>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</si>
  <si>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</si>
  <si>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</si>
  <si>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</si>
  <si>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</si>
  <si>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</si>
  <si>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</si>
  <si>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</si>
  <si>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</si>
  <si>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</si>
  <si>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</si>
  <si>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</si>
  <si>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</si>
  <si>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</si>
  <si>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</si>
  <si>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</si>
  <si>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</si>
  <si>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</si>
  <si>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</si>
  <si>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</si>
  <si>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</si>
  <si>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</si>
  <si>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</si>
  <si>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</si>
  <si>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</si>
  <si>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</si>
  <si>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</si>
  <si>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</si>
  <si>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</si>
  <si>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</si>
  <si>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</si>
  <si>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</si>
  <si>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</si>
  <si>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</si>
  <si>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</si>
  <si>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</si>
  <si>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</si>
  <si>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</si>
  <si>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</si>
  <si>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</si>
  <si>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</si>
  <si>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</si>
  <si>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</si>
  <si>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</si>
  <si>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</si>
  <si>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</si>
  <si>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</si>
  <si>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</si>
  <si>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</si>
  <si>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</si>
  <si>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</si>
  <si>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</si>
  <si>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</si>
  <si>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</si>
  <si>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</si>
  <si>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</si>
  <si>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</si>
  <si>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</si>
  <si>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</si>
  <si>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</si>
  <si>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</si>
  <si>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</si>
  <si>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</si>
  <si>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</si>
  <si>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</si>
  <si>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</si>
  <si>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</si>
  <si>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</si>
  <si>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</si>
  <si>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</si>
  <si>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</si>
  <si>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</si>
  <si>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</si>
  <si>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</si>
  <si>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</si>
  <si>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</si>
  <si>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</si>
  <si>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</si>
  <si>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</si>
  <si>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</si>
  <si>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</si>
  <si>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</si>
  <si>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</si>
  <si>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</si>
  <si>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</si>
  <si>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</si>
  <si>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</si>
  <si>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</si>
  <si>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</si>
  <si>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</si>
  <si>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</si>
  <si>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</si>
  <si>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</si>
  <si>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</si>
  <si>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</si>
  <si>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</si>
  <si>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</si>
  <si>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</si>
  <si>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</si>
  <si>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</si>
  <si>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</si>
  <si>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</si>
  <si>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</si>
  <si>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</si>
  <si>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</si>
  <si>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</si>
  <si>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</si>
  <si>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</si>
  <si>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</si>
  <si>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</si>
  <si>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</si>
  <si>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</si>
  <si>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</si>
  <si>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</si>
  <si>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</si>
  <si>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</si>
  <si>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</si>
  <si>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</si>
  <si>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</si>
  <si>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</si>
  <si>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</si>
  <si>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</si>
  <si>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</si>
  <si>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</si>
  <si>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</si>
  <si>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</si>
  <si>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</si>
  <si>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</si>
  <si>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</si>
  <si>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</si>
  <si>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</si>
  <si>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</si>
  <si>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</si>
  <si>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</si>
  <si>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</si>
  <si>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</si>
  <si>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</si>
  <si>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</si>
  <si>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</si>
  <si>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</si>
  <si>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</si>
  <si>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</si>
  <si>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</si>
  <si>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</si>
  <si>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</si>
  <si>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</si>
  <si>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</si>
  <si>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</si>
  <si>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</si>
  <si>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</si>
  <si>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</si>
  <si>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</si>
  <si>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</si>
  <si>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</si>
  <si>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</si>
  <si>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</si>
  <si>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</si>
  <si>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</si>
  <si>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</si>
  <si>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</si>
  <si>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</si>
  <si>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</si>
  <si>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</si>
  <si>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</si>
  <si>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</si>
  <si>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</si>
  <si>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</si>
  <si>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</si>
  <si>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</si>
  <si>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</si>
  <si>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</si>
  <si>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</si>
  <si>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</si>
  <si>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</si>
  <si>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</si>
  <si>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</si>
  <si>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</si>
  <si>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</si>
  <si>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</si>
  <si>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</si>
  <si>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</si>
  <si>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</si>
  <si>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</si>
  <si>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</si>
  <si>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</si>
  <si>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</si>
  <si>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</si>
  <si>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</si>
  <si>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</si>
  <si>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</si>
  <si>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</si>
  <si>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</si>
  <si>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</si>
  <si>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</si>
  <si>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</si>
  <si>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</si>
  <si>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</si>
  <si>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</si>
  <si>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</si>
  <si>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</si>
  <si>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</si>
  <si>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</si>
  <si>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</si>
  <si>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</si>
  <si>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</si>
  <si>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</si>
  <si>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</si>
  <si>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</si>
  <si>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</si>
  <si>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</si>
  <si>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</si>
  <si>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</si>
  <si>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</si>
  <si>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</si>
  <si>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</si>
  <si>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</si>
  <si>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</si>
  <si>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</si>
  <si>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</si>
  <si>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</si>
  <si>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</si>
  <si>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</si>
  <si>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</si>
  <si>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</si>
  <si>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</si>
  <si>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</si>
  <si>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</si>
  <si>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</si>
  <si>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</si>
  <si>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</si>
  <si>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</si>
  <si>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</si>
  <si>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</si>
  <si>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</si>
  <si>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</si>
  <si>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</si>
  <si>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</si>
  <si>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</si>
  <si>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</si>
  <si>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</si>
  <si>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</si>
  <si>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</si>
  <si>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</si>
  <si>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</si>
  <si>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</si>
  <si>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</si>
  <si>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</si>
  <si>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</si>
  <si>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</si>
  <si>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</si>
  <si>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</si>
  <si>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</si>
  <si>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</si>
  <si>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</si>
  <si>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</si>
  <si>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</si>
  <si>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</si>
  <si>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</si>
  <si>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</si>
  <si>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</si>
  <si>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</si>
  <si>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</si>
  <si>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</si>
  <si>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</si>
  <si>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</si>
  <si>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</si>
  <si>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</si>
  <si>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</si>
  <si>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</si>
  <si>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</si>
  <si>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</si>
  <si>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</si>
  <si>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</si>
  <si>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</si>
  <si>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</si>
  <si>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</si>
  <si>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</si>
  <si>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</si>
  <si>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</si>
  <si>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</si>
  <si>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</si>
  <si>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</si>
  <si>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</si>
  <si>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PCM-20251001-00002219</t>
  </si>
  <si>
    <t>EM team moved need 40 min</t>
  </si>
  <si>
    <t>PCM-20251001-00002164</t>
  </si>
  <si>
    <t>Emergency</t>
  </si>
  <si>
    <t>EM team moved need 45 min</t>
  </si>
  <si>
    <t>teams save HUB sites</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</si>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</sst>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269.02075706018513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15.399773263889074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2.9993171294336207E-2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45931.969182986111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45931.969182986111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45931.969182986111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45931.969182986111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45931.969182986111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45931.969182986111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45931.969182986111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45931.969182986111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45931.969182986111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45931.969182986111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45931.969182986111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45931.969182986111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45931.969182986111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45931.969182986111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45931.969182986111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45931.969182986111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45931.969182986111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45931.969182986111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45931.969182986111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45931.969182986111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45931.969182986111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45931.969182986111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45931.969182986111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45931.969182986111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45931.969182986111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45931.969182986111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45931.969182986111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45931.969182986111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45931.969182986111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45931.969182986111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45931.969182986111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45931.969182986111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45931.969182986111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45931.969182986111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45931.969182986111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45931.969182986111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45931.969182986111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45931.969182986111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45931.969182986111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45931.969182986111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45931.969182986111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45931.969182986111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45931.969182986111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45931.969182986111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45931.969182986111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45931.969182986111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45931.969182986111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45931.969182986111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45931.969182986111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45931.969182986111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45931.969182986111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45931.969182986111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45931.969182986111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45931.969182986111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45931.969182986111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45931.969182986111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45931.969182986111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45931.969182986111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45931.969182986111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45931.969182986111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45931.969182986111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45931.969182986111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45931.969182986111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45931.969182986111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45931.969182986111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45931.969182986111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45931.969182986111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45931.969182986111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45931.969182986111</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240.31740057870047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125.24209965277987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106.9693450231498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8.7436158564814832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45931.969182754627</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45931.969182754627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45931.969182754627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45931.969182754627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45931.969182754627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45931.969182754627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45931.969182754627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45931.969182754627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45931.969182754627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45931.969182754627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45931.969182754627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45931.969182754627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45931.969182754627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45931.969182754627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45931.969182754627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45931.969182754627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45931.969182754627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45931.969182754627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45931.969182754627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45931.969182754627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45931.969182754627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45931.969182754627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45931.969182754627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45931.969182754627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45931.969182754627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45931.969182754627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45931.969182754627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45931.969182754627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45931.969182754627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45931.969182754627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45931.969182754627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45931.969182754627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45931.969182754627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45931.969182754627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45931.969182754627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45931.969182754627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45931.969182754627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45931.969182754627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45931.969182754627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45931.969182754627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45931.969182754627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45931.969182754627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45931.969182754627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45931.969182754627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45931.969182754627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45931.969182754627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45931.969182754627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45931.969182754627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45931.969182754627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45931.969182754627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45931.969182754627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45931.969182754627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45931.969182754627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45931.969182754627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45931.969182754627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45931.969182754627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45931.969182754627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45931.969182754627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45931.969182754627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45931.969182754627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45931.969182754627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45931.969182754627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45931.969182754627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45931.969182754627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45931.969182754627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45931.969182754627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45931.969182754627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45931.969182754627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45931.969182754627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45931.969182754627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45931.969182754627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45931.969182754627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45931.969182754627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45931.969182754627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45931.969182754627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45931.969182754627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45931.969182754627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45931.969182754627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45931.969182754627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45931.969182754627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45931.969182754627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45931.969182754627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45931.969182754627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45931.969182754627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45931.969182754627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45931.969182754627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45931.969182754627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45931.969182754627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45931.969182754627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45931.969182754627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45931.969182754627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45931.969182754627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45931.969182754627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45931.969182754627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45931.969182754627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45931.969182754627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45931.969182754627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45931.969182754627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45931.969182754627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45931.969182754627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45931.969182754627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45931.969182754627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45931.969182754627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45931.969182754627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45931.969182754627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45931.969182754627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45931.969182754627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45931.969182754627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45931.969182754627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45931.969182754627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45931.969182754627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45931.969182754627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45931.969182754627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45931.969182754627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45931.969182754627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45931.969182754627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45931.969182754627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45931.969182754627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45931.969182754627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45931.969182754627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45931.969182754627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45931.969182754627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45931.969182754627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45931.969182754627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45931.969182754627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45931.969182754627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45931.969182754627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45931.969182754627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45931.969182754627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45931.969182754627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45931.969182754627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45931.969182754627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45931.969182754627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45931.969182754627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45931.969182754627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45931.969182754627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45931.969182754627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45931.969182754627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45931.969182754627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45931.969182754627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45931.969182754627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45931.969182754627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45931.969182754627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45931.969182754627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45931.969182754627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45931.969182754627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45931.969182754627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45931.969182754627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45931.969182754627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45931.969182754627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45931.969182754627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45931.969182754627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45931.969182754627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45931.969182754627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45931.969182754627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45931.969182754627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45931.969182754627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45931.969182754627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45931.969182754627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45931.969182754627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45931.969182754627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45931.969182754627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45931.969182754627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45931.969182754627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45931.969182754627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45931.969182754627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45931.969182754627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45931.969182754627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45931.969182754627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45931.969182754627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45931.969182754627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45931.969182754627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45931.969182754627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45931.969182754627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45931.969182754627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45931.969182754627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45931.969182754627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45931.969182754627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45931.969182754627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45931.969182754627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45931.969182754627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45931.969182754627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45931.969182754627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45931.969182754627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45931.969182754627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45931.969182754627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45931.969182754627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45931.969182754627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45931.969182754627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45931.969182754627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45931.969182754627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45931.969182754627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45931.969182754627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45931.969182754627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45931.969182754627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45931.969182754627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45931.969182754627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45931.969182754627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45931.969182754627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45931.969182754627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45931.969182754627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45931.969182754627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45931.969182754627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45931.969182754627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45931.969182754627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45931.969182754627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45931.969182754627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45931.969182754627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45931.969182754627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45931.969182754627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45931.969182754627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45931.969182754627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45931.969182754627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45931.969182754627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45931.969182754627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45931.969182754627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45931.969182754627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45931.969182754627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45931.969182754627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45931.969182754627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45931.969182754627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45931.969182754627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45931.969182754627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45931.969182754627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45931.969182754627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45931.969182754627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45931.969182754627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45931.969182754627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45931.969182754627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45931.969182754627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45931.969182754627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45931.969182754627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45931.969182754627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45931.969182754627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45931.969182754627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45931.969182754627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45931.969182754627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45931.969182754627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45931.969182754627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45931.969182754627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45931.969182754627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45931.969182754627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45931.969182754627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45931.969182754627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45931.969182754627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45931.969182754627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45931.969182754627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45931.969182754627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45931.969182754627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45931.969182754627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45931.969182754627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45931.969182754627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45931.969182754627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45931.969182754627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45931.969182754627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45931.969182754627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45931.969182754627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45931.969182754627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45931.969182754627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45931.969182754627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45931.969182754627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45931.969182754627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45931.969182754627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45931.969182754627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45931.969182754627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45931.969182754627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45931.969182754627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45931.969182754627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45931.969182754627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45931.969182754627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45931.969182754627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45931.969182754627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45931.969182754627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45931.969182754627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45931.969182754627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45931.969182754627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45931.969182754627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45931.969182754627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45931.969182754627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45931.969182754627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45931.969182754627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45931.969182754627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45931.969182754627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45931.969182754627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45931.969182754627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45931.969182754627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45931.969182754627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45931.969182754627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45931.969182754627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45931.969182754627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45931.969182754627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45931.969182754627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45931.969182754627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45931.969182754627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45931.969182754627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45931.969182754627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45931.969182754627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45931.969182754627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45931.969182754627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45931.969182754627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45931.969182754627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45931.969182754627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45931.969182754627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45931.969182754627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45931.969182754627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45931.969182754627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45931.969182754627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45931.969182754627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45931.969182754627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45931.969182754627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45931.969182754627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45931.969182754627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45931.969182754627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45931.969182754627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45931.969182754627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45931.969182754627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45931.969182754627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45931.969182754627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45931.969182754627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45931.969182754627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45931.969182754627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45931.969182754627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45931.969182754627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45931.969182754627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45931.969182754627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45931.969182754627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45931.969182754627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45931.969182754627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45931.969182754627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45931.969182754627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45931.969182754627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45931.969182754627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45931.969182754627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45931.969182754627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45931.969182754627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45931.969182754627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45931.969182754627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45931.969182754627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45931.969182754627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45931.969182754627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45931.969182754627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45931.969182754627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45931.969182754627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45931.969182754627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45931.969182754627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45931.969182754627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45931.969182754627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45931.969182754627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45931.969182754627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45931.969182754627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45931.969182754627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45931.969182754627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45931.969182754627</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45931.969182754627</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45931.969182754627</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45931.969182754627</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45931.969182754627</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45931.969182986111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45931.969182986111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45931.969182986111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45931.969182986111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45931.969182986111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45931.969182986111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45931.969182986111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45931.969182986111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45931.969182986111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45931.969182986111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45931.969182986111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45931.969182754627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45931.969182754627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45931.969182754627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45931.969182754627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45931.969182986111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45931.969182986111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45931.969182986111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45931.969182986111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45931.969182986111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45931.969182986111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45931.969182986111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45931.969182986111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45931.969182986111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45931.969182986111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45931.969182986111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45931.969182986111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45931.969182986111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45931.969182986111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45931.969182986111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45931.969182986111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45931.969182986111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45931.969182986111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45931.969182986111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45931.969182986111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45931.969182986111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45931.969182986111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45931.969182986111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45931.969182986111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45931.969182986111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45931.969182986111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45931.969182986111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45931.969182986111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45931.969182986111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45931.969182986111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45931.969182986111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45931.969182986111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45931.969182986111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45931.969182986111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45931.969182986111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45931.969182986111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45931.969182986111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45931.969182986111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45931.969182986111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45931.969182986111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45931.969182986111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45931.969182986111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45931.969182986111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45931.969182986111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45931.969182986111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45931.969182986111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45931.969182986111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45931.969182986111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45931.969182986111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45931.969182986111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45931.969182986111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45931.969182986111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45931.969182986111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45931.969182986111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45931.969182986111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45931.969182986111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45931.969182986111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45931.969182986111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45931.969182986111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45931.969182986111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45931.969182986111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45931.969182986111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45931.969182986111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45931.969182986111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45931.969182986111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45931.969182986111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45931.969182986111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45931.969182986111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45931.969182986111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45931.969182986111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45931.969182986111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45931.969182986111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45931.969182986111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45931.969182986111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45931.969182986111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45931.969182986111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45931.969182986111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45931.969182986111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45931.969182986111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45931.969182986111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45931.969182986111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45931.969182986111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45931.969182986111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45931.969182986111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45931.969182986111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45931.969182986111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45931.969182986111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45931.969182986111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45931.969182986111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45931.969182986111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45931.969182986111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45931.969182986111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45931.969182986111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45931.969182986111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45931.969182986111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45931.969182986111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45931.969182986111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45931.969182986111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45931.969182986111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45931.969182986111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45931.969182986111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45931.969182986111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45931.969182986111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45931.969182986111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45931.969182986111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45931.969182986111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45931.969182986111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45931.969182986111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45931.969182986111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45931.969182986111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45931.969182986111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45931.969182986111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45931.969182986111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45931.969182986111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45931.969182986111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45931.969182986111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45931.969182986111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45931.969182986111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45931.969182986111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45931.969182986111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45931.969182986111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45931.969182986111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45931.969182986111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45931.969182986111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45931.969182986111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45931.969182986111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45931.969182986111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45931.969182986111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45931.969182986111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45931.969182986111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45931.969182986111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45931.969182986111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45931.969182986111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45931.969182986111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45931.969182986111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45931.969182986111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45931.969182986111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45931.969182986111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45931.969182986111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45931.969182986111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45931.969182986111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45931.969182986111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45931.969182986111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45931.969182986111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45931.969182986111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45931.969182986111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45931.969182986111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45931.969182986111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45931.969182986111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45931.969182986111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45931.969182986111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45931.969182986111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45931.969182986111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45931.969182986111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45931.969182986111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45931.969182986111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45931.969182986111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45931.969182986111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45931.969182986111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45931.969182986111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45931.969182986111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45931.969182986111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45931.969182986111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45931.969182986111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45931.969182986111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45931.969182986111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45931.969182986111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45931.969182986111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45931.969182986111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45931.969182986111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45931.969182986111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45931.969182986111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45931.969182986111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45931.969182986111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45931.969182986111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45931.969182986111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45931.969182986111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45931.969182986111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45931.969182986111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45931.969182986111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45931.969182986111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45931.969182986111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45931.969182986111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45931.969182986111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45931.969182986111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45931.969182986111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45931.969182986111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45931.969182986111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45931.969182986111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45931.969182986111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45931.969182986111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45931.969182986111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45931.969182986111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45931.969182986111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45931.969182986111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45931.969182986111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45931.969182986111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45931.969182986111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45931.969182986111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45931.969182986111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45931.969182986111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45931.969182986111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45931.969182986111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45931.969182986111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45931.969182986111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45931.969182986111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45931.969182986111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45931.969182986111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45931.969182986111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45931.969182986111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45931.969182986111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45931.969182986111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45931.969182986111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45931.969182986111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45931.969182986111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45931.969182986111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45931.969182986111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45931.969182986111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45931.969182986111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45931.969182986111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45931.969182986111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45931.969182986111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45931.969182986111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45931.969182986111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45931.969182986111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45931.969182986111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45931.969182986111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45931.969182986111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45931.969182986111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45931.969182986111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45931.969182986111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45931.969182986111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45931.969182986111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45931.969182986111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45931.969182986111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45931.969182986111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45931.969182986111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45931.969182986111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45931.969182986111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45931.969182986111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45931.969182986111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45931.969182986111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45931.969182986111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45931.969182986111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45931.969182986111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45931.969182986111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45931.969182986111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45931.969182986111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45931.969182986111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45931.969182986111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45931.969182986111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45931.969182986111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45931.969182986111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45931.969182986111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45931.969182986111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45931.969182986111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45931.969182986111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45931.969182986111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45931.969182986111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45931.969182986111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45931.969182986111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45931.969182986111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45931.969182986111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45931.969182986111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45931.969182986111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45931.969182986111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45931.969182986111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45931.969182986111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45931.969182986111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45931.969182986111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45931.969182986111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45931.969182986111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45931.969182986111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45931.969182986111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45931.969182986111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45931.969182986111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45931.969182986111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45931.969182986111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45931.969182986111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45931.969182986111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45931.969182986111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45931.969182986111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45931.969182986111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45931.969182986111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45931.969182986111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45931.969182986111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45931.969182986111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45931.969182986111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45931.969182986111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45931.969182986111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45931.969182986111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45931.969182986111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45931.969182986111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45931.969182986111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45931.969182986111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45931.969182986111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45931.969182986111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45931.969182986111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45931.969182986111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45931.969182986111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45931.969182986111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45931.969182986111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45931.969182986111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45931.969182986111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45931.969182986111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45931.969182986111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45931.969182986111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45931.969182986111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45931.969182986111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45931.969182986111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45931.969182986111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45931.969182986111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45931.969182986111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45931.969182986111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45931.969182986111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45931.969182986111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45931.969182986111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45931.969182986111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45931.969182986111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45931.969182986111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45931.969182986111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45931.969182986111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45931.969182986111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45931.969182986111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45931.969182986111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45931.969182986111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45931.969182986111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45931.969182986111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45931.969182986111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45931.969182986111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45931.969182986111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45931.969182986111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45931.969182986111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45931.969182986111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45931.969182986111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45931.969182986111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45931.969182986111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45931.969182986111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45931.969182986111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45931.969182986111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45931.969182986111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45931.969182986111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45931.969182986111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45931.969182986111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45931.969182986111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45931.969182986111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45931.969182986111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45931.969182986111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45931.969182986111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45931.969182986111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45931.969182986111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45931.969182986111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45931.969182986111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45931.969182986111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45931.969182986111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45931.969182986111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45931.969182986111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45931.969182986111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45931.969182986111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45931.969182986111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45931.969182986111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45931.969182986111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45931.969182986111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45931.969182986111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45931.969182986111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45931.969182986111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45931.969182986111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45931.969182986111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45931.969182986111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45931.969182986111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45931.969182986111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45931.969182986111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45931.969182986111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45931.969182986111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45931.969182986111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45931.969182986111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45931.969182986111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45931.969182986111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45931.969182986111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45931.969182986111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45931.969182986111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45931.969182986111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45931.969182986111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45931.969182986111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45931.969182986111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45931.969182986111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45931.969182986111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45931.969182986111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45931.969182986111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45931.969182986111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45931.969182986111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45931.969182986111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45931.969182986111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45931.969182986111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45931.969182986111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45931.969182986111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45931.969182986111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45931.969182986111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45931.969182986111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45931.969182986111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45931.969182986111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45931.969182986111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45931.969182986111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45931.969182986111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45931.969182986111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45931.969182986111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45931.969182986111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45931.969182986111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45931.969182986111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45931.969182986111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45931.969182986111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45931.969182986111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45931.969182986111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45931.969182986111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45931.969182986111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45931.969182986111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45931.969182986111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45931.969182986111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45931.969182986111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45931.969182986111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45931.969182986111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45931.969182986111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45931.969182986111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45931.969182986111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45931.969182986111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45931.969182986111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45931.969182986111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45931.969182986111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45931.969182986111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45931.969182986111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45931.969182986111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45931.969182986111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45931.969182986111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45931.969182986111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45931.969182986111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45931.969182986111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45931.969182986111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45931.969182986111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45931.969182986111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45931.969182986111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45931.969182986111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45931.969182986111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45931.969182986111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45931.969182986111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45931.969182986111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45931.969182986111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45931.969182986111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45931.969182986111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45931.969182986111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45931.969182986111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45931.969182986111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45931.969182986111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45931.969182986111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45931.969182986111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45931.969182986111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45931.969182986111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45931.969182986111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45931.969182986111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45931.969182986111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45931.969182986111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45931.969182986111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45931.969182986111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45931.969182986111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45931.969182986111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45931.969182986111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45931.969182986111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45931.969182986111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45931.969182986111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45931.969182986111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45931.969182986111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45931.969182986111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45931.969182986111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45931.969182986111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45931.969182986111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45931.969182986111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45931.969182986111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45931.969182986111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45931.969182986111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45931.969182986111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45931.969182986111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45931.969182986111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45931.969182986111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45931.969182986111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45931.969182986111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45931.969182986111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45931.969182986111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45931.969182986111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45931.969182986111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45931.969182986111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45931.969182986111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45931.969182986111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45931.969182986111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45931.969182986111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45931.969182986111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45931.969182986111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45931.969182986111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45931.969182986111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45931.969182986111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45931.969182986111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45931.969182986111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45931.969182986111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45931.969182986111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45931.969182986111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45931.969182986111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45931.969182986111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45931.969182986111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45931.969182986111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45931.969182986111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45931.969182986111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45931.969182986111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45931.969182986111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45931.969182986111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45931.969182986111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45931.969182986111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45931.969182986111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45931.969182986111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45931.969182986111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45931.969182986111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45931.969182986111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45931.969182986111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45931.969182986111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45931.969182986111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45931.969182986111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45931.969182986111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45931.969182986111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45931.969182986111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45931.969182986111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45931.969182986111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45931.969182986111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45931.969182986111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45931.969182986111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45931.969182986111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45931.969182986111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45931.969182986111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45931.969182986111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45931.969182986111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45931.969182986111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45931.969182986111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45931.969182986111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45931.969182986111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45931.969182986111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45931.969182986111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45931.969182986111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45931.969182986111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45931.969182986111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45931.969182986111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45931.969182986111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45931.969182986111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45931.969182986111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45931.969182986111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45931.969182986111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45931.969182986111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45931.969182986111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45931.969182986111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45931.969182986111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45931.969182986111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45931.969182986111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45931.969182986111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45931.969182986111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45931.969182986111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45931.969182986111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45931.969182986111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45931.969182986111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45931.969182986111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45931.969182986111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45931.969182986111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45931.969182986111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45931.969182986111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45931.969182986111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45931.969182986111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45931.969182986111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45931.969182986111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45931.969182986111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45931.969182986111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45931.969182986111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45931.969182986111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45931.969182986111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45931.969182986111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45931.969182986111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45931.969182986111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45931.969182986111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45931.969182986111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45931.969182986111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45931.969182986111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45931.969182986111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45931.969182986111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45931.969182986111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45931.969182986111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45931.969182986111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45931.969182986111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45931.969182986111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45931.969182986111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45931.969182986111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45931.969182986111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45931.969182986111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45931.969182986111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45931.969182986111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45931.969182986111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45931.969182986111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45931.969182986111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45931.969182986111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45931.969182986111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45931.969182986111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45931.969182986111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45931.969182986111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45931.969182986111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45931.969182986111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45931.969182986111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45931.969182986111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45931.969182986111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45931.969182986111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45931.969182986111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45931.969182986111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45931.969182986111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45931.969182986111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45931.969182986111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45931.969182986111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45931.969182986111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45931.969182986111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45931.969182986111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45931.969182986111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45931.969182986111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45931.969182986111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45931.969182986111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45931.969182986111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45931.969182986111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45931.969182986111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45931.969182986111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45931.969182986111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45931.969182986111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45931.969182986111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45931.969182986111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45931.969182986111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45931.969182986111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45931.969182986111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45931.969182986111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45931.969182986111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45931.969182986111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45931.969182986111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45931.969182986111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45931.969182986111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45931.969182986111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45931.969182986111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45931.969182986111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45931.969182986111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45931.969182986111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45931.969182986111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45931.969182986111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45931.969182986111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45931.969182986111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45931.969182986111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45931.969182986111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45931.969182986111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45931.969182986111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45931.969182986111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45931.969182986111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45931.969182986111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45931.969182986111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45931.969182986111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45931.969182986111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45931.969182986111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45931.969182986111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45931.969182986111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45931.969182986111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45931.969182986111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45931.969182986111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45931.969182986111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45931.969182986111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45931.969182986111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45931.969182986111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45931.969182986111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45931.969182986111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45931.969182986111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45931.969182986111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45931.969182986111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45931.969182986111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45931.969182986111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45931.969182986111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45931.969182986111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45931.969182986111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45931.969182986111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45931.969182986111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45931.969182986111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45931.969182986111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45931.969182986111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45931.969182986111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45931.969182986111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45931.969182986111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45931.969182986111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45931.969182986111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45931.969182986111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45931.969182986111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45931.969182986111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45931.969182986111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45931.969182986111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45931.969182986111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45931.969182986111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45931.969182986111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45931.969182986111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45931.969182986111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45931.969182986111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45931.969182986111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45931.969182986111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45931.969182986111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45931.969182986111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45931.969182986111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45931.969182986111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45931.969182986111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45931.969182986111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45931.969182986111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45931.969182986111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45931.969182986111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45931.969182986111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45931.969182986111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45931.969182986111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45931.969182986111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45931.969182986111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45931.969182986111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45931.969182986111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45931.969182986111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45931.969182986111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45931.969182986111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45931.969182986111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45931.969182986111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45931.969182986111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45931.969182986111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45931.969182986111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45931.969182986111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45931.969182986111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45931.969182986111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45931.969182986111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45931.969182986111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45931.969182986111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45931.969182986111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45931.969182986111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45931.969182986111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45931.969182986111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45931.969182986111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45931.969182986111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45931.969182986111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45931.969182986111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45931.969182986111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45931.969182986111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45931.969182986111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45931.969182986111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45931.969182986111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45931.969182986111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45931.969182986111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45931.969182986111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45931.969182986111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45931.969182986111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45931.969182986111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45931.969182986111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45931.969182986111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45931.969182986111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45931.969182986111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45931.969182986111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45931.969182986111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45931.969182986111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45931.969182986111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45931.969182986111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45931.969182986111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45931.969182986111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45931.969182986111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45931.969182986111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45931.969182986111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45931.969182986111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45931.969182986111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45931.969182986111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45931.969182986111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45931.969182986111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45931.969182986111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45931.969182986111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45931.969182986111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45931.969182986111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45931.969182986111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45931.969182986111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45931.969182986111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45931.969182986111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45931.969182986111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45931.969182986111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45931.969182986111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45931.969182986111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45931.969182986111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45931.969182986111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45931.969182986111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45931.969182986111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45931.969182986111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45931.969182986111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45931.969182986111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45931.969182986111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45931.969182986111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45931.969182986111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45931.969182986111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45931.969182986111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45931.969182986111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45931.969182986111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45931.969182986111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45931.969182986111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45931.969182986111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45931.969182986111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45931.969182986111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45931.969182986111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45931.969182986111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45931.969182986111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45931.969182986111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45931.969182986111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45931.969182986111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45931.969182986111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45931.969182986111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45931.969182986111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45931.969182986111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45931.969182986111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45931.969182986111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45931.969182986111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45931.969182986111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45931.969182986111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45931.969182986111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45931.969182986111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45931.969182986111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45931.969182986111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45931.969182986111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45931.969182986111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45931.969182986111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45931.969182986111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45931.969182986111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45931.969182986111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45931.969182986111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45931.969182986111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45931.969182986111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45931.969182986111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45931.969182986111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45931.969182986111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45931.969182986111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45931.969182986111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45931.969182986111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45931.969182986111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45931.969182986111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45931.969182986111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45931.969182986111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45931.969182986111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45931.969182986111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45931.969182986111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45931.969182986111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45931.969182986111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45931.969182986111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45931.969182986111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45931.969182986111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45931.969182986111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45931.969182986111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45931.969182986111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45931.969182986111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45931.969182986111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45931.969182986111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45931.969182986111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45931.969182986111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45931.969182986111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45931.969182986111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45931.969182986111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45931.969182986111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45931.969182986111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45931.969182986111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45931.969182986111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45931.969182986111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45931.969182986111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45931.969182986111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45931.969182986111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45931.969182986111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45931.969182986111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45931.969182986111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45931.969182986111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45931.969182986111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45931.969182986111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45931.969182986111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45931.969182986111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45931.969182986111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45931.969182986111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45931.969182986111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45931.969182986111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45931.969182986111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45931.969182986111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45931.969182986111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45931.969182986111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45931.969182986111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45931.969182986111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45931.969182986111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45931.969182986111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45931.969182986111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45931.969182986111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45931.969182986111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45931.969182986111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45931.969182986111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45931.969182986111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45931.969182986111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45931.969182986111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45931.969182986111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45931.969182986111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45931.969182986111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45931.969182986111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45931.969182986111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45931.969182986111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45931.969182986111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45931.969182986111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45931.969182986111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45931.969182986111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45931.969182986111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45931.969182986111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45931.969182986111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45931.969182986111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45931.969182986111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45931.969182986111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45931.969182986111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45931.969182986111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45931.969182986111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45931.969182986111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45931.969182986111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45931.969182986111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45931.969182986111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45931.969182986111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45931.969182986111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45931.969182986111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45931.969182986111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45931.969182986111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45931.969182986111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45931.969182986111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45931.969182986111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45931.969182986111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45931.969182986111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45931.969182986111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45931.969182986111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45931.969182986111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45931.969182986111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45931.969182986111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45931.969182986111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45931.969182986111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45931.969182986111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45931.969182986111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45931.969182986111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45931.969182986111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45931.969182986111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45931.969182986111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45931.969182986111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45931.969182986111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45931.969182986111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45931.969182986111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45931.969182986111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45931.969182986111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45931.969182986111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45931.969182986111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45931.969182986111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45931.969182986111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45931.969182986111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45931.969182986111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45931.969182986111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45931.969182986111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45931.969182986111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45931.969182986111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45931.969182986111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45931.969182986111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45931.969182986111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45931.969182986111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45931.969182986111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45931.969182986111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45931.969182986111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45931.969182986111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45931.969182986111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45931.969182986111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45931.969182986111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45931.969182986111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45931.969182986111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45931.969182986111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45931.969182986111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45931.969182986111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45931.969182986111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45931.969182986111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45931.969182986111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45931.969182986111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45931.969182986111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45931.969182986111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45931.969182986111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45931.969182986111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45931.969182986111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45931.969182986111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45931.969182986111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45931.969182986111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45931.969182986111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45931.969182986111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45931.969182986111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45931.969182986111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45931.969182986111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45931.969182986111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45931.969182986111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45931.969182986111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45931.969182986111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45931.969182986111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45931.969182986111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45931.969182986111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45931.969182986111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45931.969182986111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45931.969182986111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45931.969182986111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45931.969182986111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45931.969182986111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45931.969182986111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45931.969182986111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45931.969182986111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45931.969182986111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45931.969182986111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45931.969182986111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45931.969182986111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45931.969182986111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45931.969182986111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45931.969182986111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45931.969182986111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45931.969182986111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45931.969182986111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45931.969182986111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45931.969182986111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45931.969182986111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45931.969182986111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45931.969182986111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45931.969182986111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45931.969182986111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45931.969182986111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45931.969182986111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45931.969182986111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45931.969182986111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45931.969182986111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45931.969182986111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45931.969182986111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45931.969182986111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45931.969182986111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45931.969182986111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45931.969182986111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45931.969182986111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45931.969182986111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45931.969182986111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45931.969182986111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45931.969182986111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45931.969182986111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45931.969182986111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45931.969182986111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45931.969182986111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45931.969182986111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45931.969182986111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45931.969182986111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45931.969182986111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45931.969182986111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45931.969182986111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45931.969182986111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45931.969182986111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45931.969182986111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45931.969182986111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45931.969182986111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45931.969182986111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45931.969182986111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45931.969182986111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45931.969182986111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45931.969182986111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45931.969182986111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45931.969182986111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45931.969182986111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45931.969182986111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45931.969182986111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45931.969182986111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45931.969182986111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45931.969182986111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45931.969182986111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45931.969182986111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45931.969182986111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45931.969182986111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45931.969182986111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45931.969182986111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45931.969182986111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45931.969182986111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45931.969182986111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45931.969182986111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45931.969182986111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45931.969182986111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45931.969182986111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45931.969182986111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45931.969182986111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45931.969182986111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45931.969182986111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45931.969182986111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45931.969182986111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45931.969182986111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45931.969182986111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45931.969182986111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45931.969182986111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45931.969182986111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45931.969182986111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45931.969182986111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45931.969182986111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45931.969182986111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45931.969182986111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45931.969182986111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45931.969182986111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45931.969182986111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45931.969182986111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45931.969182986111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45931.969182986111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45931.969182986111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45931.969182986111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45931.969182986111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45931.969182986111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45931.969182986111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45931.969182986111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45931.969182986111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45931.969182986111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45931.969182986111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45931.969182986111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45931.969182986111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45931.969182986111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45931.969182986111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45931.969182986111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45931.969182986111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45931.969182986111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45931.969182986111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45931.969182986111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45931.969182986111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45931.969182986111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45931.969182986111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45931.969182986111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45931.969182986111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45931.969182986111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45931.969182986111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45931.969182986111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45931.969182986111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45931.969182986111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45931.969182986111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45931.969182986111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45931.969182986111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45931.969182986111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45931.969182986111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45931.969182986111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45931.969182986111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45931.969182986111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45931.969182986111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45931.969182986111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45931.969182986111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45931.969182986111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45931.969182986111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45931.969182986111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45931.969182986111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45931.969182986111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45931.969182986111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45931.969182986111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45931.969182986111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45931.969182986111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45931.969182986111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45931.969182986111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45931.969182986111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45931.969182986111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45931.969182986111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45931.969182986111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45931.969182986111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45931.969182986111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45931.969182986111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45931.969182986111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45931.969182986111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45931.969182986111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45931.969182986111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45931.969182986111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45931.969182986111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45931.969182986111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45931.969182986111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45931.969182986111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45931.969182986111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45931.969182986111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45931.969182986111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45931.969182986111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45931.969182986111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45931.969182986111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45931.969182986111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45931.969182986111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45931.969182986111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45931.969182986111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45931.969182986111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45931.969182986111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45931.969182986111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45931.969182986111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45931.969182986111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45931.969182986111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45931.969182986111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45931.969182986111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45931.969182986111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45931.969182986111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45931.969182986111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45931.969182986111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45931.969182986111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45931.969182986111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45931.969182986111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45931.969182986111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45931.969182986111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45931.969182986111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45931.969182986111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45931.969182986111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45931.969182986111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45931.969182986111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45931.969182986111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45931.969182986111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45931.969182986111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45931.969182986111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45931.969182986111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45931.969182986111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45931.969182986111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45931.969182986111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45931.969182986111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45931.969182986111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45931.969182986111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45931.969182986111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45931.969182986111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45931.969182986111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45931.969182986111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45931.969182986111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45931.969182986111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228.48846539351507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1.0789052083346178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8.0294097220757976E-2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2.6937615737551823E-2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5.1089120388496667E-3</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45931.969182986111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45931.969182986111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45931.969182986111</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45931.969182986111</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45931.969182986111</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45931.969182986111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45931.969182986111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45931.969182986111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45931.969182986111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45931.969182986111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45931.969182986111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45931.969182986111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45931.969182986111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45931.969182986111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45931.969182986111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45931.969182986111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45931.969182986111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45931.969182986111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45931.969182754627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45931.969182754627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45931.969182754627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45931.969182754627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45931.969182754627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45931.969182754627</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40.137122800922953</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5.7803056712946272</v>
      </c>
      <c r="H3" s="38">
        <v>45926.158159722225</v>
      </c>
      <c r="I3" s="37" t="str">
        <f>IFERROR(VLOOKUP(D3,DB!A:F,6,0),"")</f>
        <v>SCECO</v>
      </c>
      <c r="J3" s="37" t="str">
        <f>IFERROR(VLOOKUP(D3,DB!A:G,7,0),"")</f>
        <v>Good</v>
      </c>
      <c r="K3" s="37" t="s">
        <v>39073</v>
      </c>
      <c r="L3" s="37" t="str">
        <f>IFERROR(VLOOKUP(D3,DB!A:I,9,0),"")</f>
        <v>Latis</v>
      </c>
      <c r="M3" s="139"/>
    </row>
    <row r="4" spans="1:13" ht="15">
      <c r="A4" s="37" t="s">
        <v>39074</v>
      </c>
      <c r="B4" s="144" t="str">
        <f>IFERROR(VLOOKUP(D4,DB!A:K,11,0),"")</f>
        <v>R5</v>
      </c>
      <c r="C4" s="37">
        <v>1</v>
      </c>
      <c r="D4" s="37" t="s">
        <v>35793</v>
      </c>
      <c r="E4" s="37" t="s">
        <v>38967</v>
      </c>
      <c r="F4" s="38">
        <v>45931.967233796298</v>
      </c>
      <c r="G4" s="39">
        <f ca="1">IFERROR(NOW()-F4,"-")</f>
        <v>1.9489583282847889E-3</v>
      </c>
      <c r="H4" s="38">
        <v>45931.915925925925</v>
      </c>
      <c r="I4" s="144" t="str">
        <f>IFERROR(VLOOKUP(D4,DB!A:F,6,0),"")</f>
        <v>Generator-SG</v>
      </c>
      <c r="J4" s="144" t="str">
        <f>IFERROR(VLOOKUP(D4,DB!A:G,7,0),"")</f>
        <v>Good</v>
      </c>
      <c r="K4" s="37" t="s">
        <v>39075</v>
      </c>
      <c r="L4" s="144" t="str">
        <f>IFERROR(VLOOKUP(D4,DB!A:I,9,0),"")</f>
        <v>Latis</v>
      </c>
      <c r="M4" s="139"/>
    </row>
    <row r="5" spans="1:13" ht="15">
      <c r="A5" s="37" t="s">
        <v>39076</v>
      </c>
      <c r="B5" s="37" t="str">
        <f>IFERROR(VLOOKUP(D5,DB!A:K,11,0),"")</f>
        <v>R5</v>
      </c>
      <c r="C5" s="37">
        <v>4</v>
      </c>
      <c r="D5" s="140" t="s">
        <v>38423</v>
      </c>
      <c r="E5" s="37" t="s">
        <v>39077</v>
      </c>
      <c r="F5" s="38">
        <v>45931.935115740744</v>
      </c>
      <c r="G5" s="39">
        <f ca="1">IFERROR(NOW()-F5,"-")</f>
        <v>3.40672453676234E-2</v>
      </c>
      <c r="H5" s="38">
        <v>45931.924722222226</v>
      </c>
      <c r="I5" s="37" t="str">
        <f>IFERROR(VLOOKUP(D5,DB!A:F,6,0),"")</f>
        <v>SCECO</v>
      </c>
      <c r="J5" s="37" t="str">
        <f>IFERROR(VLOOKUP(D5,DB!A:G,7,0),"")</f>
        <v>Haj Removal</v>
      </c>
      <c r="K5" s="37" t="s">
        <v>39078</v>
      </c>
      <c r="L5" s="37" t="str">
        <f>IFERROR(VLOOKUP(D5,DB!A:I,9,0),"")</f>
        <v>Latis</v>
      </c>
      <c r="M5" s="139"/>
    </row>
    <row r="6" spans="1:13" ht="15">
      <c r="A6" s="37" t="s">
        <v>39076</v>
      </c>
      <c r="B6" s="37" t="str">
        <f>IFERROR(VLOOKUP(D6,DB!A:K,11,0),"")</f>
        <v>R5</v>
      </c>
      <c r="C6" s="37">
        <v>3</v>
      </c>
      <c r="D6" s="37" t="s">
        <v>38226</v>
      </c>
      <c r="E6" s="37" t="s">
        <v>39077</v>
      </c>
      <c r="F6" s="38">
        <v>45931.935115740744</v>
      </c>
      <c r="G6" s="39">
        <f ca="1">IFERROR(NOW()-F6,"-")</f>
        <v>3.40672453676234E-2</v>
      </c>
      <c r="H6" s="38">
        <v>45931.924722222226</v>
      </c>
      <c r="I6" s="37" t="str">
        <f>IFERROR(VLOOKUP(D6,DB!A:F,6,0),"")</f>
        <v>SCECO</v>
      </c>
      <c r="J6" s="37" t="str">
        <f>IFERROR(VLOOKUP(D6,DB!A:G,7,0),"")</f>
        <v>Haj Removal</v>
      </c>
      <c r="K6" s="37" t="s">
        <v>39078</v>
      </c>
      <c r="L6" s="37" t="str">
        <f>IFERROR(VLOOKUP(D6,DB!A:I,9,0),"")</f>
        <v>Latis</v>
      </c>
      <c r="M6" s="139"/>
    </row>
    <row r="7" spans="1:13" ht="15">
      <c r="A7" s="37" t="s">
        <v>39076</v>
      </c>
      <c r="B7" s="37" t="str">
        <f>IFERROR(VLOOKUP(D7,DB!A:K,11,0),"")</f>
        <v>R5</v>
      </c>
      <c r="C7" s="37">
        <v>2</v>
      </c>
      <c r="D7" s="37" t="s">
        <v>38114</v>
      </c>
      <c r="E7" s="37" t="s">
        <v>39077</v>
      </c>
      <c r="F7" s="38">
        <v>45931.935115740744</v>
      </c>
      <c r="G7" s="39">
        <f ca="1">IFERROR(NOW()-F7,"-")</f>
        <v>3.40672453676234E-2</v>
      </c>
      <c r="H7" s="38">
        <v>45931.924722222226</v>
      </c>
      <c r="I7" s="37" t="str">
        <f>IFERROR(VLOOKUP(D7,DB!A:F,6,0),"")</f>
        <v>SCECO</v>
      </c>
      <c r="J7" s="37" t="str">
        <f>IFERROR(VLOOKUP(D7,DB!A:G,7,0),"")</f>
        <v>Haj Removal</v>
      </c>
      <c r="K7" s="37" t="s">
        <v>39079</v>
      </c>
      <c r="L7" s="37" t="str">
        <f>IFERROR(VLOOKUP(D7,DB!A:I,9,0),"")</f>
        <v>Latis</v>
      </c>
      <c r="M7" s="139"/>
    </row>
    <row r="8" spans="1:13" ht="15">
      <c r="A8" s="37" t="s">
        <v>39076</v>
      </c>
      <c r="B8" s="37" t="str">
        <f>IFERROR(VLOOKUP(D8,DB!A:K,11,0),"")</f>
        <v>R5</v>
      </c>
      <c r="C8" s="37">
        <v>2</v>
      </c>
      <c r="D8" s="37" t="s">
        <v>38104</v>
      </c>
      <c r="E8" s="37" t="s">
        <v>39077</v>
      </c>
      <c r="F8" s="38">
        <v>45931.935115740744</v>
      </c>
      <c r="G8" s="39">
        <f ca="1">IFERROR(NOW()-F8,"-")</f>
        <v>3.40672453676234E-2</v>
      </c>
      <c r="H8" s="38">
        <v>45931.924722222226</v>
      </c>
      <c r="I8" s="37" t="str">
        <f>IFERROR(VLOOKUP(D8,DB!A:F,6,0),"")</f>
        <v>SCECO</v>
      </c>
      <c r="J8" s="37" t="str">
        <f>IFERROR(VLOOKUP(D8,DB!A:G,7,0),"")</f>
        <v>Haj Removal</v>
      </c>
      <c r="K8" s="37" t="s">
        <v>39079</v>
      </c>
      <c r="L8" s="37" t="str">
        <f>IFERROR(VLOOKUP(D8,DB!A:I,9,0),"")</f>
        <v>Latis</v>
      </c>
      <c r="M8" s="139"/>
    </row>
    <row r="9" spans="1:13" ht="15">
      <c r="A9" s="37" t="s">
        <v>39076</v>
      </c>
      <c r="B9" s="37" t="str">
        <f>IFERROR(VLOOKUP(D9,DB!A:K,11,0),"")</f>
        <v>R5</v>
      </c>
      <c r="C9" s="37">
        <v>1</v>
      </c>
      <c r="D9" s="140" t="s">
        <v>38141</v>
      </c>
      <c r="E9" s="37" t="s">
        <v>39077</v>
      </c>
      <c r="F9" s="38">
        <v>45931.935115740744</v>
      </c>
      <c r="G9" s="39">
        <f ca="1">IFERROR(NOW()-F9,"-")</f>
        <v>3.40672453676234E-2</v>
      </c>
      <c r="H9" s="38">
        <v>45931.924722222226</v>
      </c>
      <c r="I9" s="37" t="str">
        <f>IFERROR(VLOOKUP(D9,DB!A:F,6,0),"")</f>
        <v>SCECO</v>
      </c>
      <c r="J9" s="37" t="str">
        <f>IFERROR(VLOOKUP(D9,DB!A:G,7,0),"")</f>
        <v>Haj Removal</v>
      </c>
      <c r="K9" s="37" t="s">
        <v>39079</v>
      </c>
      <c r="L9" s="37" t="str">
        <f>IFERROR(VLOOKUP(D9,DB!A:I,9,0),"")</f>
        <v>Latis</v>
      </c>
      <c r="M9" s="139"/>
    </row>
    <row r="10" spans="1:13" ht="15">
      <c r="A10" s="37" t="s">
        <v>39076</v>
      </c>
      <c r="B10" s="37" t="str">
        <f>IFERROR(VLOOKUP(D10,DB!A:K,11,0),"")</f>
        <v>R5</v>
      </c>
      <c r="C10" s="37">
        <v>1</v>
      </c>
      <c r="D10" s="37" t="s">
        <v>38329</v>
      </c>
      <c r="E10" s="37" t="s">
        <v>39077</v>
      </c>
      <c r="F10" s="38">
        <v>45931.935115740744</v>
      </c>
      <c r="G10" s="39">
        <f ca="1">IFERROR(NOW()-F10,"-")</f>
        <v>3.40672453676234E-2</v>
      </c>
      <c r="H10" s="38">
        <v>45931.924722222226</v>
      </c>
      <c r="I10" s="37" t="str">
        <f>IFERROR(VLOOKUP(D10,DB!A:F,6,0),"")</f>
        <v>SCECO</v>
      </c>
      <c r="J10" s="37" t="str">
        <f>IFERROR(VLOOKUP(D10,DB!A:G,7,0),"")</f>
        <v>Haj Removal</v>
      </c>
      <c r="K10" s="37" t="s">
        <v>39079</v>
      </c>
      <c r="L10" s="37" t="str">
        <f>IFERROR(VLOOKUP(D10,DB!A:I,9,0),"")</f>
        <v>Latis</v>
      </c>
      <c r="M10" s="139"/>
    </row>
    <row r="11" spans="1:13" ht="15">
      <c r="A11" s="37" t="s">
        <v>39076</v>
      </c>
      <c r="B11" s="37" t="str">
        <f>IFERROR(VLOOKUP(D11,DB!A:K,11,0),"")</f>
        <v>R5</v>
      </c>
      <c r="C11" s="37">
        <v>1</v>
      </c>
      <c r="D11" s="37" t="s">
        <v>38215</v>
      </c>
      <c r="E11" s="37" t="s">
        <v>39077</v>
      </c>
      <c r="F11" s="38">
        <v>45931.935115740744</v>
      </c>
      <c r="G11" s="39">
        <f ca="1">IFERROR(NOW()-F11,"-")</f>
        <v>3.40672453676234E-2</v>
      </c>
      <c r="H11" s="38">
        <v>45931.924722222226</v>
      </c>
      <c r="I11" s="37" t="str">
        <f>IFERROR(VLOOKUP(D11,DB!A:F,6,0),"")</f>
        <v>SCECO</v>
      </c>
      <c r="J11" s="37" t="str">
        <f>IFERROR(VLOOKUP(D11,DB!A:G,7,0),"")</f>
        <v>Haj Removal</v>
      </c>
      <c r="K11" s="37" t="s">
        <v>39079</v>
      </c>
      <c r="L11" s="37" t="str">
        <f>IFERROR(VLOOKUP(D11,DB!A:I,9,0),"")</f>
        <v>Latis</v>
      </c>
      <c r="M11" s="139"/>
    </row>
    <row r="12" spans="1:13" ht="15">
      <c r="A12" s="37" t="s">
        <v>39076</v>
      </c>
      <c r="B12" s="37" t="str">
        <f>IFERROR(VLOOKUP(D12,DB!A:K,11,0),"")</f>
        <v>R5</v>
      </c>
      <c r="C12" s="37">
        <v>1</v>
      </c>
      <c r="D12" s="37" t="s">
        <v>38321</v>
      </c>
      <c r="E12" s="37" t="s">
        <v>39077</v>
      </c>
      <c r="F12" s="38">
        <v>45931.935115740744</v>
      </c>
      <c r="G12" s="39">
        <f ca="1">IFERROR(NOW()-F12,"-")</f>
        <v>3.40672453676234E-2</v>
      </c>
      <c r="H12" s="38">
        <v>45931.924722222226</v>
      </c>
      <c r="I12" s="37" t="str">
        <f>IFERROR(VLOOKUP(D12,DB!A:F,6,0),"")</f>
        <v>SCECO</v>
      </c>
      <c r="J12" s="37" t="str">
        <f>IFERROR(VLOOKUP(D12,DB!A:G,7,0),"")</f>
        <v>Haj Removal</v>
      </c>
      <c r="K12" s="37" t="s">
        <v>39079</v>
      </c>
      <c r="L12" s="37" t="str">
        <f>IFERROR(VLOOKUP(D12,DB!A:I,9,0),"")</f>
        <v>Latis</v>
      </c>
      <c r="M12" s="139"/>
    </row>
    <row r="13" spans="1:13" ht="15">
      <c r="A13" s="37" t="s">
        <v>39076</v>
      </c>
      <c r="B13" s="37" t="str">
        <f>IFERROR(VLOOKUP(D13,DB!A:K,11,0),"")</f>
        <v>R5</v>
      </c>
      <c r="C13" s="37">
        <v>1</v>
      </c>
      <c r="D13" s="37" t="s">
        <v>38314</v>
      </c>
      <c r="E13" s="37" t="s">
        <v>39077</v>
      </c>
      <c r="F13" s="38">
        <v>45931.935115740744</v>
      </c>
      <c r="G13" s="39">
        <f ca="1">IFERROR(NOW()-F13,"-")</f>
        <v>3.40672453676234E-2</v>
      </c>
      <c r="H13" s="38">
        <v>45931.924722222226</v>
      </c>
      <c r="I13" s="37" t="str">
        <f>IFERROR(VLOOKUP(D13,DB!A:F,6,0),"")</f>
        <v>SCECO</v>
      </c>
      <c r="J13" s="37" t="str">
        <f>IFERROR(VLOOKUP(D13,DB!A:G,7,0),"")</f>
        <v>Haj Removal</v>
      </c>
      <c r="K13" s="37" t="s">
        <v>39079</v>
      </c>
      <c r="L13" s="37" t="str">
        <f>IFERROR(VLOOKUP(D13,DB!A:I,9,0),"")</f>
        <v>Latis</v>
      </c>
      <c r="M13" s="139"/>
    </row>
    <row r="14" spans="1:13" ht="15">
      <c r="A14" s="37" t="s">
        <v>39076</v>
      </c>
      <c r="B14" s="37" t="str">
        <f>IFERROR(VLOOKUP(D14,DB!A:K,11,0),"")</f>
        <v>R5</v>
      </c>
      <c r="C14" s="37">
        <v>1</v>
      </c>
      <c r="D14" s="37" t="s">
        <v>38361</v>
      </c>
      <c r="E14" s="37" t="s">
        <v>39077</v>
      </c>
      <c r="F14" s="38">
        <v>45931.935115740744</v>
      </c>
      <c r="G14" s="39">
        <f ca="1">IFERROR(NOW()-F14,"-")</f>
        <v>3.40672453676234E-2</v>
      </c>
      <c r="H14" s="38">
        <v>45931.924722222226</v>
      </c>
      <c r="I14" s="37" t="str">
        <f>IFERROR(VLOOKUP(D14,DB!A:F,6,0),"")</f>
        <v>SCECO</v>
      </c>
      <c r="J14" s="37" t="str">
        <f>IFERROR(VLOOKUP(D14,DB!A:G,7,0),"")</f>
        <v>Haj Removal</v>
      </c>
      <c r="K14" s="37" t="s">
        <v>39079</v>
      </c>
      <c r="L14" s="37" t="str">
        <f>IFERROR(VLOOKUP(D14,DB!A:I,9,0),"")</f>
        <v>Latis</v>
      </c>
      <c r="M14" s="139"/>
    </row>
    <row r="15" spans="1:13" ht="15">
      <c r="A15" s="37" t="s">
        <v>39076</v>
      </c>
      <c r="B15" s="37" t="str">
        <f>IFERROR(VLOOKUP(D15,DB!A:K,11,0),"")</f>
        <v>R5</v>
      </c>
      <c r="C15" s="37">
        <v>1</v>
      </c>
      <c r="D15" s="37" t="s">
        <v>38472</v>
      </c>
      <c r="E15" s="37" t="s">
        <v>39077</v>
      </c>
      <c r="F15" s="38">
        <v>45931.935115740744</v>
      </c>
      <c r="G15" s="39">
        <f ca="1">IFERROR(NOW()-F15,"-")</f>
        <v>3.40672453676234E-2</v>
      </c>
      <c r="H15" s="38">
        <v>45931.924722222226</v>
      </c>
      <c r="I15" s="37" t="str">
        <f>IFERROR(VLOOKUP(D15,DB!A:F,6,0),"")</f>
        <v>SCECO</v>
      </c>
      <c r="J15" s="37" t="str">
        <f>IFERROR(VLOOKUP(D15,DB!A:G,7,0),"")</f>
        <v>Haj Removal</v>
      </c>
      <c r="K15" s="37" t="s">
        <v>39079</v>
      </c>
      <c r="L15" s="37" t="str">
        <f>IFERROR(VLOOKUP(D15,DB!A:I,9,0),"")</f>
        <v>Latis</v>
      </c>
      <c r="M15" s="139"/>
    </row>
    <row r="16" spans="1:13" ht="15">
      <c r="A16" s="37" t="s">
        <v>39076</v>
      </c>
      <c r="B16" s="37" t="str">
        <f>IFERROR(VLOOKUP(D16,DB!A:K,11,0),"")</f>
        <v>R5</v>
      </c>
      <c r="C16" s="37">
        <v>1</v>
      </c>
      <c r="D16" s="37" t="s">
        <v>38127</v>
      </c>
      <c r="E16" s="37" t="s">
        <v>39077</v>
      </c>
      <c r="F16" s="38">
        <v>45931.935115740744</v>
      </c>
      <c r="G16" s="39">
        <f ca="1">IFERROR(NOW()-F16,"-")</f>
        <v>3.40672453676234E-2</v>
      </c>
      <c r="H16" s="38">
        <v>45931.924722222226</v>
      </c>
      <c r="I16" s="37" t="str">
        <f>IFERROR(VLOOKUP(D16,DB!A:F,6,0),"")</f>
        <v>SCECO</v>
      </c>
      <c r="J16" s="37" t="str">
        <f>IFERROR(VLOOKUP(D16,DB!A:G,7,0),"")</f>
        <v>Haj Removal</v>
      </c>
      <c r="K16" s="37" t="s">
        <v>39079</v>
      </c>
      <c r="L16" s="37" t="str">
        <f>IFERROR(VLOOKUP(D16,DB!A:I,9,0),"")</f>
        <v>Latis</v>
      </c>
      <c r="M16" s="139"/>
    </row>
    <row r="17" spans="1:13" ht="15">
      <c r="A17" s="37" t="s">
        <v>39076</v>
      </c>
      <c r="B17" s="37" t="str">
        <f>IFERROR(VLOOKUP(D17,DB!A:K,11,0),"")</f>
        <v>R5</v>
      </c>
      <c r="C17" s="37">
        <v>1</v>
      </c>
      <c r="D17" s="37" t="s">
        <v>38164</v>
      </c>
      <c r="E17" s="37" t="s">
        <v>39077</v>
      </c>
      <c r="F17" s="38">
        <v>45931.935115740744</v>
      </c>
      <c r="G17" s="39">
        <f ca="1">IFERROR(NOW()-F17,"-")</f>
        <v>3.40672453676234E-2</v>
      </c>
      <c r="H17" s="38">
        <v>45931.924722222226</v>
      </c>
      <c r="I17" s="37" t="str">
        <f>IFERROR(VLOOKUP(D17,DB!A:F,6,0),"")</f>
        <v>SCECO</v>
      </c>
      <c r="J17" s="37" t="str">
        <f>IFERROR(VLOOKUP(D17,DB!A:G,7,0),"")</f>
        <v>Haj Removal</v>
      </c>
      <c r="K17" s="37" t="s">
        <v>39079</v>
      </c>
      <c r="L17" s="37" t="str">
        <f>IFERROR(VLOOKUP(D17,DB!A:I,9,0),"")</f>
        <v>Latis</v>
      </c>
      <c r="M17" s="139"/>
    </row>
    <row r="18" spans="1:13" ht="15">
      <c r="A18" s="37"/>
      <c r="B18" s="37" t="str">
        <f>IFERROR(VLOOKUP(D18,DB!A:K,11,0),"")</f>
        <v/>
      </c>
      <c r="C18" s="37"/>
      <c r="D18" s="37"/>
      <c r="E18" s="37"/>
      <c r="F18" s="38"/>
      <c r="G18" s="39">
        <f ca="1">IFERROR(NOW()-F18,"-")</f>
        <v>45931.969182986111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45931.969182986111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45931.969182986111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45931.969182986111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45931.969182986111</v>
      </c>
      <c r="H22" s="38"/>
      <c r="I22" s="37" t="str">
        <f>IFERROR(VLOOKUP(D22,DB!A:F,6,0),"")</f>
        <v/>
      </c>
      <c r="J22" s="37" t="str">
        <f>IFERROR(VLOOKUP(D22,DB!A:G,7,0),"")</f>
        <v/>
      </c>
      <c r="K22" s="37"/>
      <c r="L22" s="37" t="str">
        <f>IFERROR(VLOOKUP(D22,DB!A:I,9,0),"")</f>
        <v/>
      </c>
      <c r="M22" s="139"/>
    </row>
    <row r="23" spans="1:13" ht="15.75">
      <c r="A23" s="37"/>
      <c r="B23" s="37" t="str">
        <f>IFERROR(VLOOKUP(D23,DB!A:K,11,0),"")</f>
        <v/>
      </c>
      <c r="C23" s="37"/>
      <c r="D23" s="145"/>
      <c r="E23" s="37"/>
      <c r="F23" s="38"/>
      <c r="G23" s="39">
        <f ca="1">IFERROR(NOW()-F23,"-")</f>
        <v>45931.969182986111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45931.969182986111</v>
      </c>
      <c r="H24" s="38"/>
      <c r="I24" s="37" t="str">
        <f>IFERROR(VLOOKUP(D24,DB!A:F,6,0),"")</f>
        <v/>
      </c>
      <c r="J24" s="37" t="str">
        <f>IFERROR(VLOOKUP(D24,DB!A:G,7,0),"")</f>
        <v/>
      </c>
      <c r="K24" s="37"/>
      <c r="L24" s="37" t="str">
        <f>IFERROR(VLOOKUP(D24,DB!A:I,9,0),"")</f>
        <v/>
      </c>
      <c r="M24" s="139"/>
    </row>
    <row r="25" spans="1:13" ht="15">
      <c r="A25" s="92"/>
      <c r="B25" s="92" t="str">
        <f>IFERROR(VLOOKUP(D25,DB!A:K,11,0),"")</f>
        <v/>
      </c>
      <c r="C25" s="92"/>
      <c r="D25" s="92"/>
      <c r="E25" s="92"/>
      <c r="F25" s="134"/>
      <c r="G25" s="135">
        <f ca="1">IFERROR(NOW()-F25,"-")</f>
        <v>45931.969182986111</v>
      </c>
      <c r="H25" s="134"/>
      <c r="I25" s="92" t="str">
        <f>IFERROR(VLOOKUP(D25,DB!A:F,6,0),"")</f>
        <v/>
      </c>
      <c r="J25" s="92" t="str">
        <f>IFERROR(VLOOKUP(D25,DB!A:G,7,0),"")</f>
        <v/>
      </c>
      <c r="K25" s="92"/>
      <c r="L25" s="92" t="str">
        <f>IFERROR(VLOOKUP(D25,DB!A:I,9,0),"")</f>
        <v/>
      </c>
      <c r="M25" s="139"/>
    </row>
    <row r="26" spans="1:13" ht="15">
      <c r="A26" s="37"/>
      <c r="B26" s="37" t="str">
        <f>IFERROR(VLOOKUP(D26,DB!A:K,11,0),"")</f>
        <v/>
      </c>
      <c r="C26" s="37"/>
      <c r="D26" s="37"/>
      <c r="E26" s="37"/>
      <c r="F26" s="38"/>
      <c r="G26" s="39">
        <f ca="1">IFERROR(NOW()-F26,"-")</f>
        <v>45931.969182986111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45931.969182986111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45931.969182986111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45931.969182986111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45931.969182986111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45931.969182986111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45931.969182986111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45931.969182986111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45931.969182986111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45931.969182986111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45931.969182986111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45931.969182986111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45931.969182986111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45931.969182986111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45931.969182986111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45931.969182986111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45931.969182986111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45931.969182986111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45931.969182986111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45931.969182986111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45931.969182986111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45931.969182986111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45931.969182986111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45931.969182986111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45931.969182986111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45931.969182986111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45931.969182986111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45931.969182986111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45931.969182986111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45931.969182986111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45931.969182986111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45931.969182986111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45931.969182986111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45931.969182986111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45931.969182986111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45931.969182986111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45931.969182986111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45931.969182986111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45931.969182986111</v>
      </c>
      <c r="H64" s="38"/>
      <c r="I64" s="37" t="str">
        <f>IFERROR(VLOOKUP(D64,DB!A:F,6,0),"")</f>
        <v/>
      </c>
      <c r="J64" s="37" t="str">
        <f>IFERROR(VLOOKUP(D64,DB!A:G,7,0),"")</f>
        <v/>
      </c>
      <c r="K64" s="37"/>
      <c r="L64" s="37" t="str">
        <f>IFERROR(VLOOKUP(D64,DB!A:I,9,0),"")</f>
        <v/>
      </c>
      <c r="M64" s="139"/>
    </row>
    <row r="65" spans="1:13" ht="15">
      <c r="A65" s="92"/>
      <c r="B65" s="92" t="str">
        <f>IFERROR(VLOOKUP(D65,DB!A:K,11,0),"")</f>
        <v/>
      </c>
      <c r="C65" s="92"/>
      <c r="D65" s="92"/>
      <c r="E65" s="92"/>
      <c r="F65" s="134"/>
      <c r="G65" s="135">
        <f ca="1">IFERROR(NOW()-F65,"-")</f>
        <v>45931.969182986111</v>
      </c>
      <c r="H65" s="134"/>
      <c r="I65" s="92" t="str">
        <f>IFERROR(VLOOKUP(D65,DB!A:F,6,0),"")</f>
        <v/>
      </c>
      <c r="J65" s="92" t="str">
        <f>IFERROR(VLOOKUP(D65,DB!A:G,7,0),"")</f>
        <v/>
      </c>
      <c r="K65" s="92"/>
      <c r="L65" s="92" t="str">
        <f>IFERROR(VLOOKUP(D65,DB!A:I,9,0),"")</f>
        <v/>
      </c>
      <c r="M65" s="139"/>
    </row>
    <row r="66" spans="1:13" ht="15">
      <c r="A66" s="37"/>
      <c r="B66" s="37" t="str">
        <f>IFERROR(VLOOKUP(D66,DB!A:K,11,0),"")</f>
        <v/>
      </c>
      <c r="C66" s="37"/>
      <c r="D66" s="37"/>
      <c r="E66" s="37"/>
      <c r="F66" s="38"/>
      <c r="G66" s="39">
        <f ca="1">IFERROR(NOW()-F66,"-")</f>
        <v>45931.969182986111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45931.969182986111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45931.969182986111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45931.969182986111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45931.969182986111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45931.969182986111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45931.969182986111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45931.969182986111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45931.969182986111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45931.969182986111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45931.969182986111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45931.969182986111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45931.969182986111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45931.969182986111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45931.969182986111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45931.969182986111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45931.969182986111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45931.969182986111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45931.969182986111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45931.969182986111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45931.969182986111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45931.969182986111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45931.969182986111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45931.969182986111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45931.969182986111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45931.969182986111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45931.969182986111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45931.969182986111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45931.969182986111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45931.969182986111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45931.969182986111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45931.969182986111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45931.969182986111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45931.969182986111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45931.969182986111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45931.969182986111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45931.969182986111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45931.969182986111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45931.969182986111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45931.969182986111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45931.969182986111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45931.969182986111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45931.969182986111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45931.969182986111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45931.969182986111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45931.969182986111</v>
      </c>
      <c r="H111" s="38"/>
      <c r="I111" s="37" t="str">
        <f>IFERROR(VLOOKUP(D111,DB!A:F,6,0),"")</f>
        <v/>
      </c>
      <c r="J111" s="37" t="str">
        <f>IFERROR(VLOOKUP(D111,DB!A:G,7,0),"")</f>
        <v/>
      </c>
      <c r="K111" s="37"/>
      <c r="L111" s="37" t="str">
        <f>IFERROR(VLOOKUP(D111,DB!A:I,9,0),"")</f>
        <v/>
      </c>
      <c r="M111" s="139"/>
    </row>
    <row r="112" spans="1:13" ht="15">
      <c r="A112" s="92"/>
      <c r="B112" s="92" t="str">
        <f>IFERROR(VLOOKUP(D112,DB!A:K,11,0),"")</f>
        <v/>
      </c>
      <c r="C112" s="92"/>
      <c r="D112" s="92"/>
      <c r="E112" s="92"/>
      <c r="F112" s="134"/>
      <c r="G112" s="135">
        <f ca="1">IFERROR(NOW()-F112,"-")</f>
        <v>45931.969182986111</v>
      </c>
      <c r="H112" s="134"/>
      <c r="I112" s="92" t="str">
        <f>IFERROR(VLOOKUP(D112,DB!A:F,6,0),"")</f>
        <v/>
      </c>
      <c r="J112" s="92" t="str">
        <f>IFERROR(VLOOKUP(D112,DB!A:G,7,0),"")</f>
        <v/>
      </c>
      <c r="K112" s="92"/>
      <c r="L112" s="92" t="str">
        <f>IFERROR(VLOOKUP(D112,DB!A:I,9,0),"")</f>
        <v/>
      </c>
      <c r="M112" s="139"/>
    </row>
    <row r="113" spans="1:12" ht="15">
      <c r="A113" s="92"/>
      <c r="B113" s="92" t="str">
        <f>IFERROR(VLOOKUP(D113,DB!A:K,11,0),"")</f>
        <v/>
      </c>
      <c r="C113" s="92"/>
      <c r="D113" s="92"/>
      <c r="E113" s="92"/>
      <c r="F113" s="134"/>
      <c r="G113" s="135">
        <f ca="1">IFERROR(NOW()-F113,"-")</f>
        <v>45931.969182986111</v>
      </c>
      <c r="H113" s="134"/>
      <c r="I113" s="92" t="str">
        <f>IFERROR(VLOOKUP(D113,DB!A:F,6,0),"")</f>
        <v/>
      </c>
      <c r="J113" s="92" t="str">
        <f>IFERROR(VLOOKUP(D113,DB!A:G,7,0),"")</f>
        <v/>
      </c>
      <c r="K113" s="92"/>
      <c r="L113" s="92" t="str">
        <f>IFERROR(VLOOKUP(D113,DB!A:I,9,0),"")</f>
        <v/>
      </c>
    </row>
    <row r="114" spans="1:12" ht="15">
      <c r="A114" s="37"/>
      <c r="B114" s="37" t="str">
        <f>IFERROR(VLOOKUP(D114,DB!A:K,11,0),"")</f>
        <v/>
      </c>
      <c r="C114" s="37"/>
      <c r="D114" s="37"/>
      <c r="E114" s="37"/>
      <c r="F114" s="38"/>
      <c r="G114" s="39">
        <f ca="1">IFERROR(NOW()-F114,"-")</f>
        <v>45931.969182986111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45931.969182986111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45931.969182986111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45931.969182986111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45931.969182986111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45931.969182986111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45931.969182986111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45931.969182986111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45931.969182986111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45931.969182986111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45931.969182986111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45931.969182986111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45931.969182986111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45931.969182986111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45931.969182986111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45931.969182986111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45931.969182986111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45931.969182986111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45931.969182986111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45931.969182986111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45931.969182986111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45931.969182986111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45931.969182986111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45931.969182986111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45931.969182986111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45931.969182986111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45931.969182986111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45931.969182986111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45931.969182986111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45931.969182986111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45931.969182986111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45931.969182986111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45931.969182986111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45931.969182986111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45931.969182986111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45931.969182986111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45931.969182986111</v>
      </c>
      <c r="H150" s="38"/>
      <c r="I150" s="37" t="str">
        <f>IFERROR(VLOOKUP(D150,DB!A:F,6,0),"")</f>
        <v/>
      </c>
      <c r="J150" s="37" t="str">
        <f>IFERROR(VLOOKUP(D150,DB!A:G,7,0),"")</f>
        <v/>
      </c>
      <c r="K150" s="37"/>
      <c r="L150" s="37" t="str">
        <f>IFERROR(VLOOKUP(D150,DB!A:I,9,0),"")</f>
        <v/>
      </c>
    </row>
    <row r="151" spans="1:12" ht="15">
      <c r="A151" s="92"/>
      <c r="B151" s="92" t="str">
        <f>IFERROR(VLOOKUP(D151,DB!A:K,11,0),"")</f>
        <v/>
      </c>
      <c r="C151" s="92"/>
      <c r="D151" s="92"/>
      <c r="E151" s="92"/>
      <c r="F151" s="134"/>
      <c r="G151" s="135">
        <f ca="1">IFERROR(NOW()-F151,"-")</f>
        <v>45931.969182986111</v>
      </c>
      <c r="H151" s="134"/>
      <c r="I151" s="92" t="str">
        <f>IFERROR(VLOOKUP(D151,DB!A:F,6,0),"")</f>
        <v/>
      </c>
      <c r="J151" s="92" t="str">
        <f>IFERROR(VLOOKUP(D151,DB!A:G,7,0),"")</f>
        <v/>
      </c>
      <c r="K151" s="92"/>
      <c r="L151" s="92" t="str">
        <f>IFERROR(VLOOKUP(D151,DB!A:I,9,0),"")</f>
        <v/>
      </c>
    </row>
    <row r="152" spans="1:12" ht="15">
      <c r="A152" s="37"/>
      <c r="B152" s="37" t="str">
        <f>IFERROR(VLOOKUP(D152,DB!A:K,11,0),"")</f>
        <v/>
      </c>
      <c r="C152" s="37"/>
      <c r="D152" s="37"/>
      <c r="E152" s="37"/>
      <c r="F152" s="38"/>
      <c r="G152" s="39">
        <f ca="1">IFERROR(NOW()-F152,"-")</f>
        <v>45931.969182986111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45931.969182986111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45931.969182986111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45931.969182986111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45931.969182986111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45931.969182986111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45931.969182986111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45931.969182986111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45931.969182986111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45931.969182986111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45931.969182986111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45931.969182986111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45931.969182986111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45931.969182986111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45931.969182986111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45931.969182986111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45931.969182986111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45931.969182986111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45931.969182986111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45931.969182986111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45931.969182986111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45931.969182986111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45931.969182986111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45931.969182986111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45931.969182986111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45931.969182986111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45931.969182986111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45931.969182986111</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45931.969182986111</v>
      </c>
      <c r="H180" s="134"/>
      <c r="I180" s="92" t="str">
        <f>IFERROR(VLOOKUP(D180,DB!A:F,6,0),"")</f>
        <v/>
      </c>
      <c r="J180" s="92" t="str">
        <f>IFERROR(VLOOKUP(D180,DB!A:G,7,0),"")</f>
        <v/>
      </c>
      <c r="K180" s="92"/>
      <c r="L180" s="92" t="str">
        <f>IFERROR(VLOOKUP(D180,DB!A:I,9,0),"")</f>
        <v/>
      </c>
    </row>
    <row r="181" spans="1:12" ht="15">
      <c r="A181" s="37"/>
      <c r="B181" s="37" t="str">
        <f>IFERROR(VLOOKUP(D181,DB!A:K,11,0),"")</f>
        <v/>
      </c>
      <c r="C181" s="37"/>
      <c r="D181" s="37"/>
      <c r="E181" s="37"/>
      <c r="F181" s="38"/>
      <c r="G181" s="39">
        <f ca="1">IFERROR(NOW()-F181,"-")</f>
        <v>45931.969182986111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45931.969182986111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45931.969182986111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45931.969182986111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45931.969182986111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45931.969182986111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45931.969182986111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45931.969182986111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45931.969182986111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45931.969182986111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45931.969182986111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45931.969182986111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45931.969182986111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45931.969182986111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45931.969182986111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45931.969182986111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45931.969182986111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45931.969182986111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45931.969182986111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45931.969182986111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45931.969182986111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45931.969182986111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45931.969182986111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45931.969182986111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45931.969182986111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45931.969182986111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45931.969182986111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45931.969182986111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45931.969182986111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45931.969182986111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45931.969182986111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45931.969182986111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45931.969182986111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45931.969182986111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45931.969182986111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45931.969182986111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45931.969182986111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45931.969182986111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45931.969182986111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45931.969182986111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45931.969182986111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45931.969182986111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45931.969182986111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45931.969182986111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45931.969182986111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45931.969182986111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45931.969182986111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45931.969182986111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45931.969182986111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45931.969182986111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45931.969182986111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45931.969182986111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45931.969182986111</v>
      </c>
      <c r="H233" s="38"/>
      <c r="I233" s="37" t="str">
        <f>IFERROR(VLOOKUP(D233,DB!A:F,6,0),"")</f>
        <v/>
      </c>
      <c r="J233" s="37" t="str">
        <f>IFERROR(VLOOKUP(D233,DB!A:G,7,0),"")</f>
        <v/>
      </c>
      <c r="K233" s="37"/>
      <c r="L233" s="37" t="str">
        <f>IFERROR(VLOOKUP(D233,DB!A:I,9,0),"")</f>
        <v/>
      </c>
    </row>
    <row r="234" spans="1:12" ht="15">
      <c r="A234" s="92"/>
      <c r="B234" s="92" t="str">
        <f>IFERROR(VLOOKUP(D234,DB!A:K,11,0),"")</f>
        <v/>
      </c>
      <c r="C234" s="92"/>
      <c r="D234" s="92"/>
      <c r="E234" s="92"/>
      <c r="F234" s="134"/>
      <c r="G234" s="135">
        <f ca="1">IFERROR(NOW()-F234,"-")</f>
        <v>45931.969182986111</v>
      </c>
      <c r="H234" s="134"/>
      <c r="I234" s="92" t="str">
        <f>IFERROR(VLOOKUP(D234,DB!A:F,6,0),"")</f>
        <v/>
      </c>
      <c r="J234" s="92" t="str">
        <f>IFERROR(VLOOKUP(D234,DB!A:G,7,0),"")</f>
        <v/>
      </c>
      <c r="K234" s="92"/>
      <c r="L234" s="92" t="str">
        <f>IFERROR(VLOOKUP(D234,DB!A:I,9,0),"")</f>
        <v/>
      </c>
    </row>
    <row r="235" spans="1:12" ht="15"/>
    <row r="236" spans="1:12" ht="15"/>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1" ht="15"/>
    <row r="512" ht="15"/>
    <row r="513" ht="15"/>
    <row r="514" ht="15"/>
    <row r="515" ht="15"/>
    <row r="516" ht="15"/>
    <row r="517" ht="15"/>
    <row r="518"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3" ht="15"/>
    <row r="554" ht="15"/>
    <row r="555" ht="15"/>
    <row r="556" ht="15"/>
    <row r="557" ht="15"/>
    <row r="558" ht="15"/>
    <row r="559" ht="15"/>
    <row r="560" ht="15"/>
    <row r="561" ht="15"/>
    <row r="562" ht="15"/>
    <row r="564" ht="15"/>
    <row r="565" ht="15"/>
    <row r="566" ht="15"/>
    <row r="569" ht="15"/>
    <row r="570" ht="15"/>
    <row r="571" ht="15"/>
    <row r="572"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7" ht="15"/>
    <row r="888" ht="15"/>
    <row r="889" ht="15"/>
    <row r="893" ht="15"/>
    <row r="894" ht="15"/>
    <row r="904" ht="15"/>
    <row r="909" ht="15"/>
    <row r="920" ht="15"/>
    <row r="921" ht="15"/>
    <row r="928" ht="15"/>
    <row r="929" ht="15"/>
    <row r="933" ht="15"/>
    <row r="934" ht="15"/>
    <row r="935" ht="15"/>
    <row r="942" ht="15"/>
    <row r="943" ht="15"/>
    <row r="944" ht="15"/>
    <row r="945" ht="15"/>
    <row r="947" ht="15"/>
    <row r="948" ht="15"/>
    <row r="949" ht="15"/>
    <row r="952" ht="15"/>
    <row r="953" ht="15"/>
    <row r="954" ht="15"/>
    <row r="955" ht="15"/>
    <row r="957" ht="15"/>
    <row r="958" ht="15"/>
    <row r="959" ht="15"/>
    <row r="960" ht="15"/>
    <row r="961" ht="15"/>
    <row r="962" ht="15"/>
    <row r="964" ht="15"/>
    <row r="965" ht="15"/>
    <row r="967" ht="15"/>
    <row r="968" ht="15"/>
    <row r="970" ht="15"/>
    <row r="971" ht="15"/>
    <row r="972" ht="15"/>
    <row r="974" ht="15"/>
    <row r="975" ht="15"/>
    <row r="976" ht="15"/>
    <row r="977" ht="15"/>
    <row r="978" ht="15"/>
    <row r="982" ht="15"/>
    <row r="983" ht="15"/>
    <row r="984" ht="15"/>
    <row r="985" ht="15"/>
    <row r="988" ht="15"/>
    <row r="989" ht="15"/>
    <row r="992" ht="15"/>
    <row r="1033" ht="15"/>
    <row r="1034" ht="15"/>
    <row r="1037" ht="15"/>
    <row r="1038" ht="15"/>
    <row r="1045" ht="15"/>
    <row r="1046" ht="15"/>
    <row r="1049" ht="15"/>
    <row r="1051" ht="15"/>
    <row r="1053" ht="15"/>
    <row r="1054" ht="15"/>
    <row r="1055" ht="15"/>
    <row r="1058" ht="15"/>
    <row r="1059" ht="15"/>
    <row r="1061" ht="15"/>
    <row r="1064" ht="15"/>
    <row r="1065" ht="15"/>
    <row r="1067" ht="15"/>
    <row r="1068" ht="15"/>
    <row r="1069" ht="15"/>
    <row r="1070" ht="15"/>
    <row r="1071" ht="15"/>
    <row r="1074" ht="15"/>
    <row r="1075" ht="15"/>
    <row r="1076" ht="15"/>
    <row r="1077" ht="15"/>
    <row r="1078" ht="15"/>
    <row r="1079" ht="15"/>
    <row r="1081" ht="15"/>
    <row r="1083" ht="15"/>
    <row r="1085" ht="15"/>
    <row r="1086" ht="15"/>
    <row r="1087" ht="15"/>
    <row r="1089" ht="15"/>
    <row r="1090" ht="15"/>
    <row r="1091" ht="15"/>
    <row r="1092" ht="15"/>
    <row r="1093" ht="15"/>
    <row r="1094" ht="15"/>
    <row r="1095" ht="15"/>
    <row r="1097" ht="15"/>
    <row r="1098" ht="15"/>
    <row r="1099" ht="15"/>
    <row r="1104" ht="15"/>
    <row r="1105" ht="15"/>
    <row r="1109" ht="15"/>
    <row r="1110" ht="15"/>
    <row r="1111" ht="15"/>
    <row r="1114" ht="15"/>
    <row r="1116" ht="15"/>
    <row r="1120" ht="15"/>
    <row r="1124" ht="15"/>
    <row r="1130" ht="15"/>
    <row r="1131" ht="15"/>
    <row r="1133" ht="15"/>
    <row r="1134" ht="15"/>
    <row r="1136" ht="15"/>
    <row r="1139" ht="15"/>
    <row r="1140" ht="15"/>
    <row r="1142" ht="15"/>
    <row r="1144" ht="15"/>
    <row r="1146" ht="15"/>
    <row r="1148" ht="15"/>
    <row r="1149" ht="15"/>
    <row r="1150" ht="15"/>
    <row r="1152" ht="15"/>
    <row r="1153" ht="15"/>
    <row r="1154" ht="15"/>
    <row r="1155" ht="15"/>
    <row r="1158" ht="15"/>
    <row r="1332" ht="15"/>
    <row r="1333" ht="15"/>
    <row r="1343" ht="15"/>
    <row r="1344" ht="15"/>
    <row r="1345" ht="15"/>
    <row r="1351" ht="15"/>
    <row r="1352" ht="15"/>
    <row r="1353" ht="15"/>
    <row r="1354" ht="15"/>
    <row r="1356" ht="15"/>
    <row r="1359" ht="15"/>
    <row r="1360" ht="15"/>
    <row r="1361" ht="15"/>
    <row r="1362" ht="15"/>
    <row r="1364" ht="15"/>
    <row r="1365" ht="15"/>
    <row r="1367" ht="15"/>
    <row r="1368" ht="15"/>
    <row r="1369" ht="15"/>
    <row r="1370" ht="15"/>
    <row r="1372" ht="15"/>
    <row r="1373" ht="15"/>
    <row r="1374" ht="15"/>
    <row r="1377" ht="15"/>
    <row r="1378" ht="15"/>
    <row r="1381" ht="15"/>
    <row r="1382" ht="15"/>
    <row r="1383" ht="15"/>
    <row r="1384" ht="15"/>
    <row r="1385" ht="15"/>
    <row r="1386" ht="15"/>
    <row r="1387" ht="15"/>
    <row r="1388" ht="15"/>
    <row r="1390" ht="15"/>
    <row r="1392" ht="15"/>
    <row r="1393" ht="15"/>
    <row r="1394" ht="15"/>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tabSelected="1"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2.8254674768468249</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5.1963355324041913</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0.1681873842535424</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39085</v>
      </c>
      <c r="B5" s="140" t="str">
        <f>IFERROR(VLOOKUP(D5,DB!A:K,11,0),"")</f>
        <v>R6</v>
      </c>
      <c r="C5" s="140">
        <v>2</v>
      </c>
      <c r="D5" s="140" t="s">
        <v>38941</v>
      </c>
      <c r="E5" s="140" t="s">
        <v>39081</v>
      </c>
      <c r="F5" s="141">
        <v>45931.827256944445</v>
      </c>
      <c r="G5" s="142">
        <f ca="1">IFERROR(NOW()-F5,"-")</f>
        <v>0.14192581018141937</v>
      </c>
      <c r="H5" s="141">
        <v>45931.799745370372</v>
      </c>
      <c r="I5" s="140" t="str">
        <f>IFERROR(VLOOKUP(D5,DB!A:F,6,0),"")</f>
        <v>Generator-SG</v>
      </c>
      <c r="J5" s="140" t="str">
        <f>IFERROR(VLOOKUP(D5,DB!A:G,7,0),"")</f>
        <v>Vandalized</v>
      </c>
      <c r="K5" s="140" t="s">
        <v>39086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45931.969182754627</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45931.969182986111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45931.969182986111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45931.969182986111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45931.969182986111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45931.969182986111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45931.969182986111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45931.969182986111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45931.969182986111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45931.969182986111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45931.969182986111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45931.969182986111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45931.969182986111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45931.969182986111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45931.969182986111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45931.969182986111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45931.969182986111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45931.969182986111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45931.969182986111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45931.969182986111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45931.969182986111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45931.969182986111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45931.969182986111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45931.969182986111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45931.969182986111</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45931.969182986111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45931.969182986111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45931.969182986111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45931.969182986111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45931.969182986111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45931.969182986111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45931.969182986111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45931.969182986111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45931.969182986111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45931.969182986111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45931.969182986111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45931.969182986111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45931.969182986111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45931.969182986111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45931.969182986111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45931.969182986111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45931.969182986111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45931.969182986111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45931.969182986111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45931.969182986111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45931.969182986111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45931.969182986111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45931.969182986111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45931.969182986111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45931.969182986111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45931.969182986111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45931.969182986111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45931.969182986111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45931.969182986111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45931.969182986111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45931.969182986111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45931.969182986111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45931.969182986111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45931.969182986111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45931.969182986111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45931.969182986111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45931.969182986111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45931.969182986111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45931.969182986111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45931.969182986111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45931.969182986111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45931.969182986111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45931.969182986111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45931.969182986111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45931.969182986111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45931.969182986111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45931.969182986111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45931.969182986111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45931.969182986111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45931.969182986111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45931.969182986111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45931.969182986111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45931.969182986111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45931.969182986111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45931.969182986111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45931.969182986111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45931.969182986111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45931.969182986111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45931.969182986111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45931.969182986111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45931.969182986111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45931.969182986111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45931.969182986111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45931.969182986111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45931.969182986111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45931.969182986111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45931.969182986111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45931.969182986111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45931.969182986111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45931.969182986111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45931.969182986111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45931.969182986111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45931.969182986111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45931.969182986111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45931.969182986111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45931.969182986111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45931.969182986111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45931.969182986111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45931.969182986111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45931.969182986111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45931.969182986111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45931.969182986111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45931.969182986111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45931.969182986111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45931.969182986111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45931.969182986111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45931.969182986111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45931.969182986111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45931.969182986111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45931.969182986111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45931.969182986111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45931.969182986111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45931.969182986111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45931.969182986111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45931.969182986111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45931.969182986111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45931.969182986111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45931.969182986111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45931.969182986111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45931.969182986111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45931.969182986111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45931.969182986111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45931.969182986111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45931.969182986111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45931.969182986111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45931.969182986111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45931.969182986111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45931.969182986111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45931.969182986111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45931.969182986111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45931.969182986111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45931.969182986111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45931.969182986111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45931.969182986111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45931.969182986111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45931.969182986111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45931.969182986111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45931.969182986111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45931.969182986111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45931.969182986111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45931.969182986111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45931.969182986111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45931.969182986111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45931.969182986111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45931.969182986111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45931.969182986111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45931.969182986111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45931.969182986111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45931.969182986111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45931.969182986111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45931.969182986111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45931.969182986111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45931.969182986111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45931.969182986111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45931.969182986111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45931.969182986111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45931.969182986111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45931.969182986111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45931.969182986111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45931.969182986111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45931.969182986111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45931.969182986111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45931.969182986111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45931.969182986111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45931.969182986111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45931.969182986111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45931.969182986111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45931.969182986111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45931.969182986111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45931.969182986111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45931.969182986111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45931.969182986111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45931.969182986111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45931.969182986111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45931.969182986111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45931.969182986111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45931.969182986111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45931.969182986111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45931.969182986111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45931.969182986111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45931.969182986111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45931.969182986111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45931.969182986111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45931.969182986111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45931.969182986111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45931.969182986111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45931.969182986111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45931.969182986111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45931.969182986111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45931.969182986111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45931.969182986111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45931.969182986111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45931.969182986111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45931.969182986111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45931.969182986111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45931.969182986111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45931.969182986111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45931.969182986111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45931.969182986111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45931.969182986111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45931.969182986111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45931.969182986111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45931.969182986111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45931.969182986111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45931.969182986111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45931.969182986111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45931.969182986111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45931.969182986111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45931.969182986111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45931.969182986111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45931.969182986111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45931.969182986111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45931.969182986111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45931.969182986111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45931.969182986111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45931.969182986111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45931.969182986111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45931.969182986111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45931.969182986111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45931.969182986111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45931.969182986111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45931.969182986111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45931.969182986111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45931.969182986111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45931.969182986111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45931.969182986111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45931.969182986111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45931.969182986111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45931.969182986111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45931.969182986111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45931.969182986111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45931.969182986111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45931.969182986111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45931.969182986111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45931.969182986111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45931.969182986111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45931.969182986111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45931.969182986111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45931.969182986111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45931.969182986111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45931.969182986111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45931.969182986111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45931.969182986111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45931.969182986111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45931.969182986111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45931.969182986111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45931.969182986111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45931.969182986111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45931.969182986111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45931.969182986111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45931.969182986111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45931.969182986111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45931.969182986111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45931.969182986111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45931.969182986111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45931.969182986111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45931.969182986111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45931.969182986111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45931.969182986111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45931.969182986111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45931.969182986111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45931.969182986111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45931.969182986111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45931.969182986111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45931.969182986111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45931.969182986111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45931.969182986111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45931.969182986111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45931.969182986111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45931.969182986111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45931.969182986111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45931.969182986111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45931.969182986111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45931.969182986111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45931.969182986111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45931.969182986111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45931.969182986111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45931.969182986111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45931.969182986111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45931.969182986111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45931.969182986111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45931.969182986111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45931.969182986111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45931.969182986111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45931.969182986111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45931.969182986111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45931.969182986111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45931.969182986111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45931.969182986111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45931.969182986111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45931.969182986111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45931.969182986111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45931.969182986111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45931.969182986111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45931.969182986111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45931.969182986111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45931.969182986111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45931.969182986111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45931.969182986111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45931.969182986111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45931.969182986111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45931.969182986111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45931.969182986111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45931.969182986111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45931.969182986111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45931.969182986111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45931.969182986111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45931.969182986111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45931.969182986111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45931.969182986111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45931.969182986111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45931.969182986111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45931.969182986111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45931.969182986111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45931.969182986111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45931.969182986111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45931.969182986111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45931.969182986111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45931.969182986111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45931.969182986111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45931.969182986111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45931.969182986111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45931.969182986111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45931.969182986111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45931.969182986111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45931.969182986111</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2025-10-01T20:18:02Z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