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287" documentId="13_ncr:1_{F6CB121F-512D-4AA6-A0C1-0FB36C537598}" xr6:coauthVersionLast="47" xr6:coauthVersionMax="47" xr10:uidLastSave="{7BB706D7-ED21-4C5E-8B77-9B8F69FCBE5D}"/>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6" i="1" l="1"/>
  <c r="G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J2" i="1"/>
  <c r="L2" i="1"/>
  <c r="G6" i="6"/>
  <c r="G7"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J3" i="1"/>
  <c r="J4" i="1"/>
  <c r="J5" i="1"/>
  <c r="J6" i="1"/>
  <c r="J7" i="1"/>
  <c r="J8" i="1"/>
  <c r="J9" i="1"/>
  <c r="J10" i="1"/>
  <c r="J11" i="1"/>
  <c r="J12" i="1"/>
  <c r="J13" i="1"/>
  <c r="J14" i="1"/>
  <c r="J15"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B4" i="5"/>
  <c r="B5" i="5"/>
  <c r="B6" i="5"/>
  <c r="B7" i="5"/>
  <c r="B8" i="5"/>
  <c r="B9" i="5"/>
  <c r="B10" i="5"/>
  <c r="B11" i="5"/>
  <c r="B12" i="5"/>
  <c r="B13" i="5"/>
  <c r="B14" i="5"/>
  <c r="B15" i="5"/>
  <c r="B16" i="5"/>
  <c r="B17" i="5"/>
  <c r="B18" i="5"/>
  <c r="B19" i="5"/>
  <c r="B20" i="5"/>
  <c r="B21" i="5"/>
  <c r="B22" i="5"/>
  <c r="B23" i="5"/>
  <c r="B24"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<sst xmlns="http://schemas.openxmlformats.org/spreadsheetml/2006/main" count="178596" uniqueCount="39082">
  <si>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</si>
  <si>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</si>
  <si>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</si>
  <si>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</si>
  <si>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</si>
  <si>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</si>
  <si>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</si>
  <si>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</si>
  <si>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</si>
  <si>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</si>
  <si>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</si>
  <si>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</si>
  <si>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</si>
  <si>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</si>
  <si>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</si>
  <si>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</si>
  <si>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</si>
  <si>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</si>
  <si>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</si>
  <si>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</si>
  <si>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</si>
  <si>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</si>
  <si>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</si>
  <si>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</si>
  <si>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</si>
  <si>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</si>
  <si>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</si>
  <si>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</si>
  <si>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</si>
  <si>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</si>
  <si>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</si>
  <si>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</si>
  <si>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</si>
  <si>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</si>
  <si>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</si>
  <si>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</si>
  <si>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</si>
  <si>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</si>
  <si>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</si>
  <si>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</si>
  <si>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</si>
  <si>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</si>
  <si>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</si>
  <si>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</si>
  <si>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</si>
  <si>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</si>
  <si>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</si>
  <si>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</si>
  <si>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</si>
  <si>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</si>
  <si>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</si>
  <si>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</si>
  <si>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</si>
  <si>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</si>
  <si>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</si>
  <si>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</si>
  <si>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</si>
  <si>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</si>
  <si>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</si>
  <si>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</si>
  <si>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</si>
  <si>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</si>
  <si>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</si>
  <si>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</si>
  <si>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</si>
  <si>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</si>
  <si>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</si>
  <si>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</si>
  <si>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</si>
  <si>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</si>
  <si>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</si>
  <si>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</si>
  <si>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</si>
  <si>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</si>
  <si>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</si>
  <si>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</si>
  <si>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</si>
  <si>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</si>
  <si>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</si>
  <si>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</si>
  <si>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</si>
  <si>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</si>
  <si>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</si>
  <si>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</si>
  <si>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</si>
  <si>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</si>
  <si>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</si>
  <si>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</si>
  <si>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</si>
  <si>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</si>
  <si>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</si>
  <si>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</si>
  <si>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</si>
  <si>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</si>
  <si>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</si>
  <si>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</si>
  <si>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</si>
  <si>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</si>
  <si>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</si>
  <si>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</si>
  <si>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</si>
  <si>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</si>
  <si>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</si>
  <si>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</si>
  <si>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</si>
  <si>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</si>
  <si>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</si>
  <si>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</si>
  <si>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</si>
  <si>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</si>
  <si>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</si>
  <si>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</si>
  <si>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</si>
  <si>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</si>
  <si>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</si>
  <si>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</si>
  <si>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</si>
  <si>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</si>
  <si>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</si>
  <si>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</si>
  <si>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</si>
  <si>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</si>
  <si>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</si>
  <si>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</si>
  <si>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</si>
  <si>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</si>
  <si>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</si>
  <si>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</si>
  <si>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</si>
  <si>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</si>
  <si>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</si>
  <si>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</si>
  <si>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</si>
  <si>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</si>
  <si>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</si>
  <si>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</si>
  <si>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</si>
  <si>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</si>
  <si>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</si>
  <si>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</si>
  <si>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</si>
  <si>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</si>
  <si>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</si>
  <si>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</si>
  <si>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</si>
  <si>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</si>
  <si>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</si>
  <si>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</si>
  <si>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</si>
  <si>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</si>
  <si>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</si>
  <si>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</si>
  <si>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</si>
  <si>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</si>
  <si>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</si>
  <si>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</si>
  <si>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</si>
  <si>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</si>
  <si>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</si>
  <si>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</si>
  <si>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</si>
  <si>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</si>
  <si>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</si>
  <si>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</si>
  <si>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</si>
  <si>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</si>
  <si>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</si>
  <si>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</si>
  <si>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</si>
  <si>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</si>
  <si>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</si>
  <si>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</si>
  <si>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</si>
  <si>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</si>
  <si>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</si>
  <si>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</si>
  <si>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</si>
  <si>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</si>
  <si>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</si>
  <si>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</si>
  <si>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</si>
  <si>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</si>
  <si>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</si>
  <si>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</si>
  <si>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</si>
  <si>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</si>
  <si>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</si>
  <si>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</si>
  <si>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</si>
  <si>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</si>
  <si>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</si>
  <si>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</si>
  <si>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</si>
  <si>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</si>
  <si>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</si>
  <si>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</si>
  <si>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</si>
  <si>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</si>
  <si>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</si>
  <si>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</si>
  <si>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</si>
  <si>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</si>
  <si>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</si>
  <si>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</si>
  <si>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</si>
  <si>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</si>
  <si>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</si>
  <si>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</si>
  <si>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</si>
  <si>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</si>
  <si>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</si>
  <si>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</si>
  <si>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</si>
  <si>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</si>
  <si>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</si>
  <si>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</si>
  <si>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</si>
  <si>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</si>
  <si>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</si>
  <si>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</si>
  <si>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</si>
  <si>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</si>
  <si>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</si>
  <si>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</si>
  <si>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</si>
  <si>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</si>
  <si>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</si>
  <si>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</si>
  <si>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</si>
  <si>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</si>
  <si>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</si>
  <si>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</si>
  <si>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</si>
  <si>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</si>
  <si>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</si>
  <si>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</si>
  <si>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</si>
  <si>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</si>
  <si>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</si>
  <si>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</si>
  <si>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</si>
  <si>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</si>
  <si>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</si>
  <si>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</si>
  <si>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</si>
  <si>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</si>
  <si>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</si>
  <si>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</si>
  <si>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</si>
  <si>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</si>
  <si>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</si>
  <si>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</si>
  <si>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</si>
  <si>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</si>
  <si>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</si>
  <si>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</si>
  <si>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</si>
  <si>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</si>
  <si>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</si>
  <si>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</si>
  <si>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</si>
  <si>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</si>
  <si>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</si>
  <si>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</si>
  <si>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</si>
  <si>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</si>
  <si>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</si>
  <si>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</si>
  <si>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</si>
  <si>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</si>
  <si>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</si>
  <si>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</si>
  <si>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</si>
  <si>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</si>
  <si>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</si>
  <si>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</si>
  <si>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</si>
  <si>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</si>
  <si>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</si>
  <si>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</si>
  <si>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</si>
  <si>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</si>
  <si>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</si>
  <si>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</si>
  <si>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</si>
  <si>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</si>
  <si>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</si>
  <si>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</si>
  <si>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</si>
  <si>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</si>
  <si>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</si>
  <si>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</si>
  <si>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</si>
  <si>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</si>
  <si>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</si>
  <si>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</si>
  <si>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</si>
  <si>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</si>
  <si>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</si>
  <si>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</si>
  <si>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</si>
  <si>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</si>
  <si>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</si>
  <si>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</si>
  <si>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</si>
  <si>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</si>
  <si>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</si>
  <si>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</si>
  <si>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</si>
  <si>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</si>
  <si>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</si>
  <si>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</si>
  <si>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</si>
  <si>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</si>
  <si>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</si>
  <si>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</si>
  <si>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</si>
  <si>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</si>
  <si>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</si>
  <si>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</si>
  <si>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</si>
  <si>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</si>
  <si>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</si>
  <si>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</si>
  <si>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</si>
  <si>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</si>
  <si>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</si>
  <si>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</si>
  <si>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</si>
  <si>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</si>
  <si>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</si>
  <si>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</si>
  <si>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</si>
  <si>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</si>
  <si>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</si>
  <si>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</si>
  <si>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</si>
  <si>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</si>
  <si>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</si>
  <si>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</si>
  <si>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</si>
  <si>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</si>
  <si>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</si>
  <si>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</si>
  <si>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</si>
  <si>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</si>
  <si>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</si>
  <si>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</si>
  <si>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</si>
  <si>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</si>
  <si>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</si>
  <si>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</si>
  <si>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</si>
  <si>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</si>
  <si>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</si>
  <si>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</si>
  <si>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</si>
  <si>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</si>
  <si>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</si>
  <si>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</si>
  <si>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</si>
  <si>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</si>
  <si>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</si>
  <si>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</si>
  <si>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</si>
  <si>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</si>
  <si>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</si>
  <si>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</si>
  <si>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</si>
  <si>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</si>
  <si>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</si>
  <si>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</si>
  <si>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</si>
  <si>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</si>
  <si>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</si>
  <si>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</si>
  <si>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</si>
  <si>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</si>
  <si>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</si>
  <si>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</si>
  <si>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</si>
  <si>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</si>
  <si>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</si>
  <si>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</si>
  <si>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</si>
  <si>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</si>
  <si>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</si>
  <si>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</si>
  <si>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</si>
  <si>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</si>
  <si>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</si>
  <si>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</si>
  <si>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</si>
  <si>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</si>
  <si>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</si>
  <si>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</si>
  <si>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</si>
  <si>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</si>
  <si>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</si>
  <si>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</si>
  <si>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</si>
  <si>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</si>
  <si>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</si>
  <si>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</si>
  <si>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</si>
  <si>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</si>
  <si>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</si>
  <si>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</si>
  <si>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</si>
  <si>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</si>
  <si>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</si>
  <si>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</si>
  <si>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</si>
  <si>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</si>
  <si>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</si>
  <si>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</si>
  <si>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</si>
  <si>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</si>
  <si>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</si>
  <si>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</si>
  <si>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</si>
  <si>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</si>
  <si>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</si>
  <si>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</si>
  <si>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</si>
  <si>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</si>
  <si>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</si>
  <si>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</si>
  <si>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</si>
  <si>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</si>
  <si>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</si>
  <si>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</si>
  <si>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</si>
  <si>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</si>
  <si>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</si>
  <si>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</si>
  <si>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</si>
  <si>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</si>
  <si>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</si>
  <si>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</si>
  <si>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</si>
  <si>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</si>
  <si>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</si>
  <si>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</si>
  <si>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</si>
  <si>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</si>
  <si>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</si>
  <si>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</si>
  <si>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</si>
  <si>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</si>
  <si>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</si>
  <si>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</si>
  <si>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</si>
  <si>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</si>
  <si>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</si>
  <si>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</si>
  <si>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</si>
  <si>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</si>
  <si>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</si>
  <si>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</si>
  <si>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</si>
  <si>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</si>
  <si>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</si>
  <si>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</si>
  <si>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</si>
  <si>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</si>
  <si>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</si>
  <si>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</si>
  <si>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</si>
  <si>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</si>
  <si>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</si>
  <si>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</si>
  <si>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</si>
  <si>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</si>
  <si>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</si>
  <si>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</si>
  <si>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</si>
  <si>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</si>
  <si>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</si>
  <si>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</si>
  <si>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</si>
  <si>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</si>
  <si>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</si>
  <si>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</si>
  <si>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</si>
  <si>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</si>
  <si>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</si>
  <si>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</si>
  <si>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</si>
  <si>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</si>
  <si>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</si>
  <si>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</si>
  <si>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</si>
  <si>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</si>
  <si>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</si>
  <si>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</si>
  <si>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</si>
  <si>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</si>
  <si>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</si>
  <si>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</si>
  <si>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</si>
  <si>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</si>
  <si>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</si>
  <si>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</si>
  <si>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</si>
  <si>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</si>
  <si>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</si>
  <si>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</si>
  <si>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</si>
  <si>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</si>
  <si>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</si>
  <si>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</si>
  <si>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</si>
  <si>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</si>
  <si>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</si>
  <si>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</si>
  <si>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</si>
  <si>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</si>
  <si>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</si>
  <si>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</si>
  <si>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</si>
  <si>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</si>
  <si>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</si>
  <si>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</si>
  <si>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</si>
  <si>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</si>
  <si>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</si>
  <si>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</si>
  <si>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</si>
  <si>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</si>
  <si>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</si>
  <si>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</si>
  <si>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</si>
  <si>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</si>
  <si>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</si>
  <si>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</si>
  <si>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</si>
  <si>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</si>
  <si>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</si>
  <si>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</si>
  <si>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</si>
  <si>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</si>
  <si>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</si>
  <si>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</si>
  <si>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</si>
  <si>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</si>
  <si>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</si>
  <si>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</si>
  <si>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</si>
  <si>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</si>
  <si>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</si>
  <si>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</si>
  <si>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</si>
  <si>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</si>
  <si>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</si>
  <si>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</si>
  <si>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</si>
  <si>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</si>
  <si>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</si>
  <si>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</si>
  <si>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</si>
  <si>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</si>
  <si>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</si>
  <si>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</si>
  <si>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</si>
  <si>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</si>
  <si>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</si>
  <si>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</si>
  <si>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</si>
  <si>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</si>
  <si>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</si>
  <si>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</si>
  <si>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</si>
  <si>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</si>
  <si>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</si>
  <si>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</si>
  <si>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</si>
  <si>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</si>
  <si>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</si>
  <si>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</si>
  <si>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</si>
  <si>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</si>
  <si>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</si>
  <si>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</si>
  <si>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</si>
  <si>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</si>
  <si>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</si>
  <si>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</si>
  <si>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</si>
  <si>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</si>
  <si>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</si>
  <si>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</si>
  <si>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</si>
  <si>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</si>
  <si>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</si>
  <si>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</si>
  <si>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</si>
  <si>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</si>
  <si>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</si>
  <si>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</si>
  <si>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</si>
  <si>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</si>
  <si>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</si>
  <si>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</si>
  <si>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</si>
  <si>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</si>
  <si>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</si>
  <si>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</si>
  <si>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</si>
  <si>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</si>
  <si>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</si>
  <si>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</si>
  <si>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</si>
  <si>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</si>
  <si>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</si>
  <si>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</si>
  <si>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</si>
  <si>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</si>
  <si>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</si>
  <si>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</si>
  <si>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</si>
  <si>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</si>
  <si>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</si>
  <si>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</si>
  <si>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</si>
  <si>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</si>
  <si>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</si>
  <si>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</si>
  <si>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</si>
  <si>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</si>
  <si>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</si>
  <si>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</si>
  <si>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</si>
  <si>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</si>
  <si>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</si>
  <si>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</si>
  <si>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</si>
  <si>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</si>
  <si>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</si>
  <si>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</si>
  <si>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</si>
  <si>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</si>
  <si>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</si>
  <si>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</si>
  <si>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</si>
  <si>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</si>
  <si>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</si>
  <si>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</si>
  <si>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</si>
  <si>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</si>
  <si>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</si>
  <si>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</si>
  <si>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</si>
  <si>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</si>
  <si>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</si>
  <si>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</si>
  <si>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</si>
  <si>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</si>
  <si>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</si>
  <si>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</si>
  <si>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</si>
  <si>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</si>
  <si>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</si>
  <si>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</si>
  <si>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</si>
  <si>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</si>
  <si>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</si>
  <si>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</si>
  <si>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</si>
  <si>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</si>
  <si>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</si>
  <si>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</si>
  <si>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</si>
  <si>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</si>
  <si>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</si>
  <si>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</si>
  <si>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</si>
  <si>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</si>
  <si>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</si>
  <si>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</si>
  <si>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</si>
  <si>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</si>
  <si>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</si>
  <si>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</si>
  <si>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</si>
  <si>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</si>
  <si>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</si>
  <si>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</si>
  <si>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</si>
  <si>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</si>
  <si>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</si>
  <si>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</si>
  <si>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</si>
  <si>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</si>
  <si>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</si>
  <si>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</si>
  <si>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</si>
  <si>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</si>
  <si>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</si>
  <si>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</si>
  <si>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</si>
  <si>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</si>
  <si>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</si>
  <si>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</si>
  <si>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</si>
  <si>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</si>
  <si>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</si>
  <si>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</si>
  <si>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</si>
  <si>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</si>
  <si>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</si>
  <si>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</si>
  <si>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</si>
  <si>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</si>
  <si>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</si>
  <si>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</si>
  <si>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</si>
  <si>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</si>
  <si>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</si>
  <si>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</si>
  <si>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</si>
  <si>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</si>
  <si>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</si>
  <si>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</si>
  <si>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</si>
  <si>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</si>
  <si>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</si>
  <si>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</si>
  <si>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</si>
  <si>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</si>
  <si>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</si>
  <si>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</si>
  <si>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</si>
  <si>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</si>
  <si>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</si>
  <si>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</si>
  <si>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</si>
  <si>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</si>
  <si>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</si>
  <si>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</si>
  <si>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</si>
  <si>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</si>
  <si>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</si>
  <si>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</si>
  <si>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</si>
  <si>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</si>
  <si>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</si>
  <si>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</si>
  <si>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</si>
  <si>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</si>
  <si>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</si>
  <si>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</si>
  <si>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</si>
  <si>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</si>
  <si>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</si>
  <si>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</si>
  <si>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</si>
  <si>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</si>
  <si>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</si>
  <si>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</si>
  <si>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</si>
  <si>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</si>
  <si>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</si>
  <si>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</si>
  <si>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</si>
  <si>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</si>
  <si>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</si>
  <si>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</si>
  <si>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</si>
  <si>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</si>
  <si>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</si>
  <si>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</si>
  <si>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</si>
  <si>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</si>
  <si>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</si>
  <si>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</si>
  <si>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</si>
  <si>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</si>
  <si>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</si>
  <si>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</si>
  <si>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</si>
  <si>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</si>
  <si>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</si>
  <si>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</si>
  <si>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</si>
  <si>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</si>
  <si>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</si>
  <si>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</si>
  <si>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</si>
  <si>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</si>
  <si>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</si>
  <si>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</si>
  <si>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</si>
  <si>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</si>
  <si>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</si>
  <si>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</si>
  <si>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</si>
  <si>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</si>
  <si>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</si>
  <si>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</si>
  <si>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</si>
  <si>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</si>
  <si>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</si>
  <si>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</si>
  <si>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</si>
  <si>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</si>
  <si>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</si>
  <si>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</si>
  <si>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</si>
  <si>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</si>
  <si>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</si>
  <si>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</si>
  <si>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</si>
  <si>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</si>
  <si>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</si>
  <si>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</si>
  <si>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</si>
  <si>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</si>
  <si>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</si>
  <si>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</si>
  <si>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</si>
  <si>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</si>
  <si>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</si>
  <si>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</si>
  <si>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</si>
  <si>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</si>
  <si>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</si>
  <si>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</si>
  <si>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</si>
  <si>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</si>
  <si>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</si>
  <si>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</si>
  <si>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</si>
  <si>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</si>
  <si>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</si>
  <si>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</si>
  <si>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</si>
  <si>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</si>
  <si>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</si>
  <si>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</si>
  <si>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</si>
  <si>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</si>
  <si>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</si>
  <si>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</si>
  <si>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</si>
  <si>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</si>
  <si>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</si>
  <si>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</si>
  <si>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</si>
  <si>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</si>
  <si>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</si>
  <si>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</si>
  <si>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</si>
  <si>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</si>
  <si>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</si>
  <si>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</si>
  <si>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</si>
  <si>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</si>
  <si>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</si>
  <si>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</si>
  <si>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</si>
  <si>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</si>
  <si>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</si>
  <si>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</si>
  <si>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</si>
  <si>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</si>
  <si>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</si>
  <si>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</si>
  <si>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</si>
  <si>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</si>
  <si>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</si>
  <si>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</si>
  <si>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</si>
  <si>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</si>
  <si>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</si>
  <si>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</si>
  <si>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</si>
  <si>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</si>
  <si>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</si>
  <si>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</si>
  <si>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</si>
  <si>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</si>
  <si>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</si>
  <si>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</si>
  <si>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</si>
  <si>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</si>
  <si>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</si>
  <si>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</si>
  <si>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</si>
  <si>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</si>
  <si>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</si>
  <si>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</si>
  <si>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</si>
  <si>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</si>
  <si>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</si>
  <si>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</si>
  <si>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</si>
  <si>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</si>
  <si>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</si>
  <si>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</si>
  <si>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</si>
  <si>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</si>
  <si>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</si>
  <si>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</si>
  <si>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</si>
  <si>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</si>
  <si>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</si>
  <si>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</si>
  <si>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</si>
  <si>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</si>
  <si>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</si>
  <si>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</si>
  <si>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</si>
  <si>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</si>
  <si>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</si>
  <si>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</si>
  <si>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</si>
  <si>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</si>
  <si>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</si>
  <si>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</si>
  <si>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</si>
  <si>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</si>
  <si>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</si>
  <si>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</si>
  <si>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</si>
  <si>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</si>
  <si>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</si>
  <si>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</si>
  <si>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</si>
  <si>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</si>
  <si>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</si>
  <si>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</si>
  <si>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</si>
  <si>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</si>
  <si>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</si>
  <si>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</si>
  <si>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</si>
  <si>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</si>
  <si>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</si>
  <si>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</si>
  <si>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</si>
  <si>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</si>
  <si>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</si>
  <si>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</si>
  <si>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</si>
  <si>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</si>
  <si>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</si>
  <si>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</si>
  <si>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</si>
  <si>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</si>
  <si>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</si>
  <si>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</si>
  <si>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</si>
  <si>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</si>
  <si>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</si>
  <si>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</si>
  <si>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</si>
  <si>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</si>
  <si>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</si>
  <si>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</si>
  <si>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</si>
  <si>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</si>
  <si>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</si>
  <si>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</si>
  <si>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</si>
  <si>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</si>
  <si>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</si>
  <si>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</si>
  <si>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</si>
  <si>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</si>
  <si>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</si>
  <si>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</si>
  <si>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</si>
  <si>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</si>
  <si>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</si>
  <si>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</si>
  <si>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</si>
  <si>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</si>
  <si>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</si>
  <si>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</si>
  <si>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</si>
  <si>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</si>
  <si>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</si>
  <si>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</si>
  <si>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</si>
  <si>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</si>
  <si>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</si>
  <si>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</si>
  <si>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</si>
  <si>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</si>
  <si>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</si>
  <si>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</si>
  <si>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</si>
  <si>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</si>
  <si>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</si>
  <si>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</si>
  <si>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</si>
  <si>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</si>
  <si>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</si>
  <si>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</si>
  <si>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</si>
  <si>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</si>
  <si>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</si>
  <si>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</si>
  <si>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</si>
  <si>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</si>
  <si>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</si>
  <si>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</si>
  <si>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</si>
  <si>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</si>
  <si>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</si>
  <si>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</si>
  <si>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</si>
  <si>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</si>
  <si>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</si>
  <si>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</si>
  <si>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</si>
  <si>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</si>
  <si>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</si>
  <si>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</si>
  <si>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</si>
  <si>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</si>
  <si>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</si>
  <si>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</si>
  <si>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</si>
  <si>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</si>
  <si>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</si>
  <si>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</si>
  <si>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</si>
  <si>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</si>
  <si>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</si>
  <si>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</si>
  <si>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</si>
  <si>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</si>
  <si>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</si>
  <si>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</si>
  <si>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</si>
  <si>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</si>
  <si>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</si>
  <si>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</si>
  <si>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</si>
  <si>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</si>
  <si>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</si>
  <si>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</si>
  <si>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</si>
  <si>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</si>
  <si>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</si>
  <si>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</si>
  <si>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</si>
  <si>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</si>
  <si>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</si>
  <si>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</si>
  <si>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</si>
  <si>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</si>
  <si>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</si>
  <si>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</si>
  <si>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</si>
  <si>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</si>
  <si>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</si>
  <si>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</si>
  <si>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</si>
  <si>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</si>
  <si>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</si>
  <si>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</si>
  <si>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</si>
  <si>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</si>
  <si>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</si>
  <si>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</si>
  <si>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</si>
  <si>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</si>
  <si>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</si>
  <si>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</si>
  <si>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</si>
  <si>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</si>
  <si>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</si>
  <si>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</si>
  <si>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</si>
  <si>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</si>
  <si>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</si>
  <si>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</si>
  <si>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</si>
  <si>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</si>
  <si>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</si>
  <si>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</si>
  <si>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</si>
  <si>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</si>
  <si>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</si>
  <si>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</si>
  <si>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</si>
  <si>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</si>
  <si>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</si>
  <si>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</si>
  <si>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</si>
  <si>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</si>
  <si>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</si>
  <si>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</si>
  <si>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</si>
  <si>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</si>
  <si>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</si>
  <si>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</si>
  <si>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</si>
  <si>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</si>
  <si>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</si>
  <si>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</si>
  <si>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</si>
  <si>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</si>
  <si>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</si>
  <si>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</si>
  <si>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</si>
  <si>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</si>
  <si>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</si>
  <si>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</si>
  <si>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</si>
  <si>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</si>
  <si>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</si>
  <si>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</si>
  <si>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</si>
  <si>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</si>
  <si>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</si>
  <si>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</si>
  <si>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</si>
  <si>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</si>
  <si>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</si>
  <si>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</si>
  <si>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</si>
  <si>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</si>
  <si>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</si>
  <si>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</si>
  <si>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</si>
  <si>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</si>
  <si>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</si>
  <si>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</si>
  <si>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</si>
  <si>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</si>
  <si>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</si>
  <si>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</si>
  <si>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</si>
  <si>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</si>
  <si>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</si>
  <si>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</si>
  <si>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</si>
  <si>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</si>
  <si>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</si>
  <si>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</si>
  <si>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</si>
  <si>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</si>
  <si>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</si>
  <si>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</si>
  <si>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</si>
  <si>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</si>
  <si>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</si>
  <si>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</si>
  <si>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</si>
  <si>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</si>
  <si>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</si>
  <si>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</si>
  <si>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</si>
  <si>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</si>
  <si>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</si>
  <si>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</si>
  <si>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</si>
  <si>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</si>
  <si>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</si>
  <si>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</si>
  <si>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</si>
  <si>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</si>
  <si>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</si>
  <si>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</si>
  <si>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</si>
  <si>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</si>
  <si>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</si>
  <si>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</si>
  <si>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</si>
  <si>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</si>
  <si>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</si>
  <si>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</si>
  <si>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</si>
  <si>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</si>
  <si>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</si>
  <si>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</si>
  <si>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</si>
  <si>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</si>
  <si>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</si>
  <si>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</si>
  <si>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</si>
  <si>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</si>
  <si>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</si>
  <si>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</si>
  <si>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</si>
  <si>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</si>
  <si>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</si>
  <si>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</si>
  <si>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</si>
  <si>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</si>
  <si>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</si>
  <si>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</si>
  <si>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</si>
  <si>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</si>
  <si>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</si>
  <si>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</si>
  <si>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</si>
  <si>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</si>
  <si>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</si>
  <si>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</si>
  <si>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</si>
  <si>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</si>
  <si>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</si>
  <si>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</si>
  <si>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</si>
  <si>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</si>
  <si>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</si>
  <si>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</si>
  <si>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</si>
  <si>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</si>
  <si>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</si>
  <si>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</si>
  <si>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</si>
  <si>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</si>
  <si>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</si>
  <si>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</si>
  <si>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</si>
  <si>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</si>
  <si>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</si>
  <si>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</si>
  <si>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</si>
  <si>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</si>
  <si>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</si>
  <si>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</si>
  <si>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</si>
  <si>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</si>
  <si>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</si>
  <si>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</si>
  <si>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</si>
  <si>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</si>
  <si>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</si>
  <si>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</si>
  <si>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</si>
  <si>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</si>
  <si>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</si>
  <si>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</si>
  <si>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</si>
  <si>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</si>
  <si>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</si>
  <si>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</si>
  <si>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</si>
  <si>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</si>
  <si>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</si>
  <si>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</si>
  <si>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</si>
  <si>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</si>
  <si>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</si>
  <si>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</si>
  <si>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</si>
  <si>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</si>
  <si>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</si>
  <si>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</si>
  <si>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</si>
  <si>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</si>
  <si>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</si>
  <si>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</si>
  <si>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</si>
  <si>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</si>
  <si>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</si>
  <si>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</si>
  <si>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</si>
  <si>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</si>
  <si>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</si>
  <si>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</si>
  <si>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</si>
  <si>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</si>
  <si>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</si>
  <si>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</si>
  <si>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</si>
  <si>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</si>
  <si>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</si>
  <si>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</si>
  <si>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</si>
  <si>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</si>
  <si>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</si>
  <si>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</si>
  <si>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</si>
  <si>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</si>
  <si>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</si>
  <si>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</si>
  <si>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</si>
  <si>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</si>
  <si>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</si>
  <si>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</si>
  <si>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</si>
  <si>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</si>
  <si>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</si>
  <si>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</si>
  <si>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</si>
  <si>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</si>
  <si>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</si>
  <si>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</si>
  <si>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</si>
  <si>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</si>
  <si>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</si>
  <si>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</si>
  <si>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</si>
  <si>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</si>
  <si>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</si>
  <si>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</si>
  <si>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</si>
  <si>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</si>
  <si>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</si>
  <si>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</si>
  <si>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</si>
  <si>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</si>
  <si>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</si>
  <si>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</si>
  <si>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</si>
  <si>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</si>
  <si>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</si>
  <si>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</si>
  <si>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</si>
  <si>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</si>
  <si>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</si>
  <si>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</si>
  <si>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</si>
  <si>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</si>
  <si>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</si>
  <si>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</si>
  <si>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</si>
  <si>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</si>
  <si>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</si>
  <si>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</si>
  <si>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</si>
  <si>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</si>
  <si>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</si>
  <si>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</si>
  <si>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</si>
  <si>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</si>
  <si>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</si>
  <si>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</si>
  <si>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</si>
  <si>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</si>
  <si>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</si>
  <si>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</si>
  <si>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</si>
  <si>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</si>
  <si>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</si>
  <si>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</si>
  <si>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</si>
  <si>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</si>
  <si>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</si>
  <si>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</si>
  <si>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</si>
  <si>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</si>
  <si>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</si>
  <si>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</si>
  <si>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</si>
  <si>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</si>
  <si>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</si>
  <si>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</si>
  <si>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</si>
  <si>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</si>
  <si>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</si>
  <si>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</si>
  <si>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</si>
  <si>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</si>
  <si>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</si>
  <si>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</si>
  <si>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</si>
  <si>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</si>
  <si>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</si>
  <si>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</si>
  <si>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</si>
  <si>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</si>
  <si>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</si>
  <si>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</si>
  <si>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</si>
  <si>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</si>
  <si>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</si>
  <si>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</si>
  <si>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</si>
  <si>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</si>
  <si>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</si>
  <si>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</si>
  <si>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</si>
  <si>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</si>
  <si>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</si>
  <si>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</si>
  <si>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</si>
  <si>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</si>
  <si>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</si>
  <si>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</si>
  <si>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</si>
  <si>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</si>
  <si>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</si>
  <si>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</si>
  <si>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</si>
  <si>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</si>
  <si>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</si>
  <si>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</si>
  <si>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</si>
  <si>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</si>
  <si>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</si>
  <si>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</si>
  <si>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</si>
  <si>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</si>
  <si>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</si>
  <si>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</si>
  <si>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</si>
  <si>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</si>
  <si>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</si>
  <si>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</si>
  <si>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</si>
  <si>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</si>
  <si>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</si>
  <si>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</si>
  <si>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</si>
  <si>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</si>
  <si>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</si>
  <si>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</si>
  <si>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</si>
  <si>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</si>
  <si>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</si>
  <si>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</si>
  <si>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</si>
  <si>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</si>
  <si>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</si>
  <si>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</si>
  <si>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</si>
  <si>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</si>
  <si>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</si>
  <si>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</si>
  <si>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</si>
  <si>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</si>
  <si>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</si>
  <si>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</si>
  <si>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</si>
  <si>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</si>
  <si>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</si>
  <si>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</si>
  <si>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</si>
  <si>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</si>
  <si>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</si>
  <si>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</si>
  <si>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</si>
  <si>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</si>
  <si>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</si>
  <si>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</si>
  <si>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</si>
  <si>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</si>
  <si>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</si>
  <si>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</si>
  <si>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</si>
  <si>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</si>
  <si>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</si>
  <si>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</si>
  <si>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</si>
  <si>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</si>
  <si>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</si>
  <si>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</si>
  <si>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</si>
  <si>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</si>
  <si>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</si>
  <si>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</si>
  <si>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</si>
  <si>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</si>
  <si>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</si>
  <si>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</si>
  <si>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</si>
  <si>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</si>
  <si>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</si>
  <si>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</si>
  <si>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</si>
  <si>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</si>
  <si>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</si>
  <si>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</si>
  <si>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</si>
  <si>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</si>
  <si>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</si>
  <si>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</si>
  <si>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</si>
  <si>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</si>
  <si>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</si>
  <si>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</si>
  <si>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</si>
  <si>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</si>
  <si>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</si>
  <si>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</si>
  <si>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</si>
  <si>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</si>
  <si>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</si>
  <si>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</si>
  <si>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</si>
  <si>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</si>
  <si>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</si>
  <si>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</si>
  <si>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</si>
  <si>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</si>
  <si>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</si>
  <si>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</si>
  <si>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</si>
  <si>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</si>
  <si>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</si>
  <si>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</si>
  <si>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</si>
  <si>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</si>
  <si>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</si>
  <si>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</si>
  <si>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</si>
  <si>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</si>
  <si>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</si>
  <si>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</si>
  <si>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</si>
  <si>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</si>
  <si>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</si>
  <si>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</si>
  <si>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</si>
  <si>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</si>
  <si>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</si>
  <si>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</si>
  <si>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</si>
  <si>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</si>
  <si>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</si>
  <si>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</si>
  <si>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</si>
  <si>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</si>
  <si>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</si>
  <si>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</si>
  <si>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</si>
  <si>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</si>
  <si>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</si>
  <si>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</si>
  <si>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</si>
  <si>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</si>
  <si>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</si>
  <si>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</si>
  <si>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</si>
  <si>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</si>
  <si>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</si>
  <si>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</si>
  <si>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</si>
  <si>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</si>
  <si>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</si>
  <si>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</si>
  <si>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</si>
  <si>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</si>
  <si>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</si>
  <si>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</si>
  <si>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</si>
  <si>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</si>
  <si>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</si>
  <si>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</si>
  <si>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</si>
  <si>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</si>
  <si>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</si>
  <si>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</si>
  <si>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</si>
  <si>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</si>
  <si>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</si>
  <si>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</si>
  <si>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</si>
  <si>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</si>
  <si>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</si>
  <si>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</si>
  <si>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</si>
  <si>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</si>
  <si>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</si>
  <si>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</si>
  <si>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</si>
  <si>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</si>
  <si>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</si>
  <si>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</si>
  <si>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</si>
  <si>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</si>
  <si>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</si>
  <si>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</si>
  <si>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</si>
  <si>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</si>
  <si>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</si>
  <si>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</si>
  <si>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</si>
  <si>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</si>
  <si>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</si>
  <si>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</si>
  <si>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</si>
  <si>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</si>
  <si>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</si>
  <si>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</si>
  <si>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</si>
  <si>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</si>
  <si>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</si>
  <si>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</si>
  <si>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</si>
  <si>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</si>
  <si>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</si>
  <si>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</si>
  <si>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</si>
  <si>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</si>
  <si>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</si>
  <si>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</si>
  <si>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</si>
  <si>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</si>
  <si>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</si>
  <si>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</si>
  <si>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</si>
  <si>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</si>
  <si>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</si>
  <si>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</si>
  <si>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</si>
  <si>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</si>
  <si>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</si>
  <si>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</si>
  <si>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</si>
  <si>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</si>
  <si>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</si>
  <si>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</si>
  <si>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</si>
  <si>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</si>
  <si>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</si>
  <si>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</si>
  <si>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</si>
  <si>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</si>
  <si>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</si>
  <si>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</si>
  <si>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</si>
  <si>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</si>
  <si>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</si>
  <si>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</si>
  <si>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</si>
  <si>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</si>
  <si>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</si>
  <si>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</si>
  <si>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</si>
  <si>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</si>
  <si>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</si>
  <si>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</si>
  <si>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</si>
  <si>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</si>
  <si>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</si>
  <si>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</si>
  <si>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</si>
  <si>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</si>
  <si>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</si>
  <si>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</si>
  <si>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</si>
  <si>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</si>
  <si>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</si>
  <si>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</si>
  <si>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</si>
  <si>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</si>
  <si>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</si>
  <si>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</si>
  <si>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</si>
  <si>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</si>
  <si>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</si>
  <si>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</si>
  <si>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</si>
  <si>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</si>
  <si>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</si>
  <si>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</si>
  <si>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</si>
  <si>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</si>
  <si>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</si>
  <si>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</si>
  <si>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</si>
  <si>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</si>
  <si>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</si>
  <si>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</si>
  <si>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</si>
  <si>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</si>
  <si>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</si>
  <si>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</si>
  <si>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</si>
  <si>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</si>
  <si>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</si>
  <si>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</si>
  <si>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</si>
  <si>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</si>
  <si>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</si>
  <si>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</si>
  <si>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</si>
  <si>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</si>
  <si>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</si>
  <si>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</si>
  <si>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</si>
  <si>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</si>
  <si>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</si>
  <si>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</si>
  <si>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</si>
  <si>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</si>
  <si>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</si>
  <si>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</si>
  <si>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</si>
  <si>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</si>
  <si>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</si>
  <si>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</si>
  <si>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</si>
  <si>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</si>
  <si>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</si>
  <si>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</si>
  <si>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</si>
  <si>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</si>
  <si>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</si>
  <si>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</si>
  <si>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</si>
  <si>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</si>
  <si>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</si>
  <si>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</si>
  <si>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</si>
  <si>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</si>
  <si>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</si>
  <si>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</si>
  <si>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</si>
  <si>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</si>
  <si>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</si>
  <si>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</si>
  <si>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</si>
  <si>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</si>
  <si>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</si>
  <si>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</si>
  <si>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</si>
  <si>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</si>
  <si>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</si>
  <si>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</si>
  <si>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</si>
  <si>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</si>
  <si>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</si>
  <si>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</si>
  <si>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</si>
  <si>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</si>
  <si>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</si>
  <si>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</si>
  <si>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</si>
  <si>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</si>
  <si>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</si>
  <si>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</si>
  <si>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</si>
  <si>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</si>
  <si>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</si>
  <si>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</si>
  <si>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</si>
  <si>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</si>
  <si>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</si>
  <si>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</si>
  <si>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</si>
  <si>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</si>
  <si>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</si>
  <si>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</si>
  <si>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</si>
  <si>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</si>
  <si>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</si>
  <si>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</si>
  <si>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</si>
  <si>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</si>
  <si>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</si>
  <si>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</si>
  <si>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</si>
  <si>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</si>
  <si>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</si>
  <si>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</si>
  <si>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</si>
  <si>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</si>
  <si>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</si>
  <si>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</si>
  <si>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</si>
  <si>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</si>
  <si>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</si>
  <si>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</si>
  <si>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</si>
  <si>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</si>
  <si>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</si>
  <si>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</si>
  <si>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</si>
  <si>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</si>
  <si>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</si>
  <si>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</si>
  <si>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</si>
  <si>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</si>
  <si>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</si>
  <si>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</si>
  <si>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</si>
  <si>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</si>
  <si>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</si>
  <si>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</si>
  <si>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</si>
  <si>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</si>
  <si>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</si>
  <si>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</si>
  <si>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</si>
  <si>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</si>
  <si>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</si>
  <si>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</si>
  <si>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</si>
  <si>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</si>
  <si>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</si>
  <si>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</si>
  <si>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</si>
  <si>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</si>
  <si>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</si>
  <si>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</si>
  <si>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</si>
  <si>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</si>
  <si>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</si>
  <si>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</si>
  <si>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</si>
  <si>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</si>
  <si>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</si>
  <si>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</si>
  <si>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</si>
  <si>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</si>
  <si>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</si>
  <si>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</si>
  <si>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</si>
  <si>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</si>
  <si>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</si>
  <si>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</si>
  <si>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</si>
  <si>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</si>
  <si>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</si>
  <si>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</si>
  <si>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</si>
  <si>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</si>
  <si>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</si>
  <si>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</si>
  <si>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</si>
  <si>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</si>
  <si>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</si>
  <si>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</si>
  <si>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</si>
  <si>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</si>
  <si>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</si>
  <si>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</si>
  <si>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</si>
  <si>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</si>
  <si>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</si>
  <si>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</si>
  <si>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</si>
  <si>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</si>
  <si>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</si>
  <si>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</si>
  <si>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</si>
  <si>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</si>
  <si>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</si>
  <si>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</si>
  <si>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</si>
  <si>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</si>
  <si>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</si>
  <si>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</si>
  <si>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</si>
  <si>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</si>
  <si>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</si>
  <si>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</si>
  <si>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</si>
  <si>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</si>
  <si>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</si>
  <si>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</si>
  <si>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</si>
  <si>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</si>
  <si>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</si>
  <si>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</si>
  <si>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</si>
  <si>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</si>
  <si>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</si>
  <si>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</si>
  <si>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</si>
  <si>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</si>
  <si>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</si>
  <si>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</si>
  <si>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</si>
  <si>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</si>
  <si>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</si>
  <si>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</si>
  <si>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</si>
  <si>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</si>
  <si>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</si>
  <si>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</si>
  <si>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</si>
  <si>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</si>
  <si>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</si>
  <si>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</si>
  <si>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</si>
  <si>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</si>
  <si>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</si>
  <si>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</si>
  <si>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</si>
  <si>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</si>
  <si>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</si>
  <si>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</si>
  <si>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</si>
  <si>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</si>
  <si>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</si>
  <si>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</si>
  <si>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</si>
  <si>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</si>
  <si>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</si>
  <si>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</si>
  <si>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</si>
  <si>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</si>
  <si>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</si>
  <si>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</si>
  <si>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</si>
  <si>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</si>
  <si>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</si>
  <si>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</si>
  <si>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</si>
  <si>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</si>
  <si>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</si>
  <si>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</si>
  <si>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</si>
  <si>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</si>
  <si>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</si>
  <si>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</si>
  <si>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</si>
  <si>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</si>
  <si>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</si>
  <si>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</si>
  <si>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</si>
  <si>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</si>
  <si>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</si>
  <si>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</si>
  <si>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</si>
  <si>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</si>
  <si>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</si>
  <si>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</si>
  <si>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</si>
  <si>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</si>
  <si>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</si>
  <si>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</si>
  <si>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</si>
  <si>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</si>
  <si>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</si>
  <si>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</si>
  <si>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</si>
  <si>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</si>
  <si>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</si>
  <si>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</si>
  <si>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</si>
  <si>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</si>
  <si>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</si>
  <si>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</si>
  <si>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</si>
  <si>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</si>
  <si>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</si>
  <si>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</si>
  <si>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</si>
  <si>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</si>
  <si>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</si>
  <si>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</si>
  <si>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</si>
  <si>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</si>
  <si>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</si>
  <si>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</si>
  <si>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</si>
  <si>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</si>
  <si>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</si>
  <si>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</si>
  <si>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</si>
  <si>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</si>
  <si>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</si>
  <si>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</si>
  <si>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</si>
  <si>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</si>
  <si>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</si>
  <si>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</si>
  <si>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</si>
  <si>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</si>
  <si>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</si>
  <si>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</si>
  <si>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</si>
  <si>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</si>
  <si>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</si>
  <si>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</si>
  <si>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</si>
  <si>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</si>
  <si>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</si>
  <si>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</si>
  <si>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</si>
  <si>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</si>
  <si>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</si>
  <si>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</si>
  <si>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</si>
  <si>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</si>
  <si>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</si>
  <si>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</si>
  <si>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</si>
  <si>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</si>
  <si>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</si>
  <si>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</si>
  <si>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</si>
  <si>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</si>
  <si>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</si>
  <si>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</si>
  <si>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</si>
  <si>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</si>
  <si>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</si>
  <si>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</si>
  <si>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</si>
  <si>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</si>
  <si>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</si>
  <si>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</si>
  <si>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</si>
  <si>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</si>
  <si>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</si>
  <si>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</si>
  <si>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</si>
  <si>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</si>
  <si>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</si>
  <si>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</si>
  <si>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</si>
  <si>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</si>
  <si>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</si>
  <si>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</si>
  <si>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</si>
  <si>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</si>
  <si>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</si>
  <si>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</si>
  <si>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</si>
  <si>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</si>
  <si>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</si>
  <si>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</si>
  <si>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</si>
  <si>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</si>
  <si>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</si>
  <si>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</si>
  <si>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</si>
  <si>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</si>
  <si>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</si>
  <si>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</si>
  <si>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</si>
  <si>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</si>
  <si>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</si>
  <si>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</si>
  <si>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</si>
  <si>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</si>
  <si>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</si>
  <si>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</si>
  <si>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</si>
  <si>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</si>
  <si>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</si>
  <si>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</si>
  <si>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</si>
  <si>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</si>
  <si>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</si>
  <si>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</si>
  <si>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</si>
  <si>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</si>
  <si>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</si>
  <si>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</si>
  <si>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</si>
  <si>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</si>
  <si>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</si>
  <si>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</si>
  <si>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</si>
  <si>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</si>
  <si>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</si>
  <si>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</si>
  <si>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</si>
  <si>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</si>
  <si>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</si>
  <si>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</si>
  <si>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</si>
  <si>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</si>
  <si>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</si>
  <si>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</si>
  <si>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</si>
  <si>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</si>
  <si>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</si>
  <si>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</si>
  <si>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</si>
  <si>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</si>
  <si>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</si>
  <si>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</si>
  <si>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</si>
  <si>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</si>
  <si>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</si>
  <si>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</si>
  <si>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</si>
  <si>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</si>
  <si>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</si>
  <si>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</si>
  <si>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</si>
  <si>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</si>
  <si>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</si>
  <si>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</si>
  <si>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</si>
  <si>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</si>
  <si>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</si>
  <si>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</si>
  <si>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</si>
  <si>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</si>
  <si>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</si>
  <si>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</si>
  <si>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</si>
  <si>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</si>
  <si>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</si>
  <si>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</si>
  <si>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</si>
  <si>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</si>
  <si>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</si>
  <si>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</si>
  <si>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</si>
  <si>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</si>
  <si>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</si>
  <si>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</si>
  <si>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</si>
  <si>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</si>
  <si>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</si>
  <si>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</si>
  <si>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</si>
  <si>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</si>
  <si>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</si>
  <si>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</si>
  <si>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</si>
  <si>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</si>
  <si>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</si>
  <si>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</si>
  <si>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</si>
  <si>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</si>
  <si>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</si>
  <si>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</si>
  <si>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</si>
  <si>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</si>
  <si>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</si>
  <si>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</si>
  <si>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</si>
  <si>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</si>
  <si>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</si>
  <si>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</si>
  <si>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</si>
  <si>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</si>
  <si>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</si>
  <si>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</si>
  <si>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</si>
  <si>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</si>
  <si>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</si>
  <si>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</si>
  <si>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</si>
  <si>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</si>
  <si>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</si>
  <si>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</si>
  <si>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</si>
  <si>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</si>
  <si>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</si>
  <si>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</si>
  <si>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</si>
  <si>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</si>
  <si>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</si>
  <si>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</si>
  <si>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</si>
  <si>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</si>
  <si>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</si>
  <si>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</si>
  <si>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</si>
  <si>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</si>
  <si>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</si>
  <si>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</si>
  <si>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</si>
  <si>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</si>
  <si>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</si>
  <si>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</si>
  <si>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</si>
  <si>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</si>
  <si>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</si>
  <si>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</si>
  <si>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</si>
  <si>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</si>
  <si>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</si>
  <si>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</si>
  <si>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</si>
  <si>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</si>
  <si>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</si>
  <si>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</si>
  <si>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</si>
  <si>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</si>
  <si>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</si>
  <si>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</si>
  <si>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</si>
  <si>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</si>
  <si>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</si>
  <si>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</si>
  <si>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</si>
  <si>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</si>
  <si>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</si>
  <si>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</si>
  <si>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</si>
  <si>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</si>
  <si>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</si>
  <si>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</si>
  <si>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</si>
  <si>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</si>
  <si>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</si>
  <si>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</si>
  <si>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</si>
  <si>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</si>
  <si>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</si>
  <si>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</si>
  <si>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</si>
  <si>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</si>
  <si>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</si>
  <si>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</si>
  <si>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</si>
  <si>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</si>
  <si>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</si>
  <si>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</si>
  <si>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</si>
  <si>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</si>
  <si>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</si>
  <si>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</si>
  <si>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</si>
  <si>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</si>
  <si>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</si>
  <si>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</si>
  <si>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</si>
  <si>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</si>
  <si>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</si>
  <si>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</si>
  <si>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</si>
  <si>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</si>
  <si>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</si>
  <si>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</si>
  <si>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</si>
  <si>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</si>
  <si>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</si>
  <si>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</si>
  <si>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</si>
  <si>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</si>
  <si>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</si>
  <si>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</si>
  <si>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</si>
  <si>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</si>
  <si>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</si>
  <si>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</si>
  <si>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</si>
  <si>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</si>
  <si>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</si>
  <si>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</si>
  <si>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</si>
  <si>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</si>
  <si>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</si>
  <si>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</si>
  <si>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</si>
  <si>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</si>
  <si>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</si>
  <si>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</si>
  <si>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</si>
  <si>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</si>
  <si>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</si>
  <si>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</si>
  <si>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</si>
  <si>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</si>
  <si>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</si>
  <si>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</si>
  <si>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</si>
  <si>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</si>
  <si>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</si>
  <si>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</si>
  <si>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</si>
  <si>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</si>
  <si>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</si>
  <si>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</si>
  <si>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</si>
  <si>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</si>
  <si>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</si>
  <si>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</si>
  <si>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</si>
  <si>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</si>
  <si>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</si>
  <si>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</si>
  <si>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</si>
  <si>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</si>
  <si>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</si>
  <si>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</si>
  <si>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</si>
  <si>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</si>
  <si>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</si>
  <si>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</si>
  <si>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</si>
  <si>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</si>
  <si>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</si>
  <si>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</si>
  <si>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</si>
  <si>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</si>
  <si>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</si>
  <si>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</si>
  <si>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</si>
  <si>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</si>
  <si>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</si>
  <si>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</si>
  <si>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</si>
  <si>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</si>
  <si>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</si>
  <si>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</si>
  <si>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</si>
  <si>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</si>
  <si>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</si>
  <si>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</si>
  <si>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</si>
  <si>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</si>
  <si>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</si>
  <si>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</si>
  <si>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</si>
  <si>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</si>
  <si>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</si>
  <si>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</si>
  <si>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</si>
  <si>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</si>
  <si>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</si>
  <si>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</si>
  <si>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</si>
  <si>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</si>
  <si>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</si>
  <si>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</si>
  <si>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</si>
  <si>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</si>
  <si>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</si>
  <si>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</si>
  <si>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</si>
  <si>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</si>
  <si>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</si>
  <si>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</si>
  <si>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</si>
  <si>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</si>
  <si>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</si>
  <si>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</si>
  <si>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</si>
  <si>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</si>
  <si>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</si>
  <si>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</si>
  <si>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</si>
  <si>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</si>
  <si>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</si>
  <si>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</si>
  <si>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</si>
  <si>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</si>
  <si>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</si>
  <si>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</si>
  <si>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</si>
  <si>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</si>
  <si>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</si>
  <si>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</si>
  <si>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</si>
  <si>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</si>
  <si>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</si>
  <si>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</si>
  <si>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</si>
  <si>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</si>
  <si>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</si>
  <si>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</si>
  <si>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</si>
  <si>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</si>
  <si>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</si>
  <si>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</si>
  <si>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</si>
  <si>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</si>
  <si>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</si>
  <si>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</si>
  <si>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</si>
  <si>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</si>
  <si>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</si>
  <si>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</si>
  <si>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</si>
  <si>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</si>
  <si>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</si>
  <si>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</si>
  <si>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</si>
  <si>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</si>
  <si>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</si>
  <si>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</si>
  <si>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</si>
  <si>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</si>
  <si>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</si>
  <si>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</si>
  <si>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</si>
  <si>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</si>
  <si>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</si>
  <si>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</si>
  <si>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</si>
  <si>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</si>
  <si>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</si>
  <si>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</si>
  <si>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</si>
  <si>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</si>
  <si>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</si>
  <si>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</si>
  <si>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</si>
  <si>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</si>
  <si>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</si>
  <si>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</si>
  <si>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</si>
  <si>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</si>
  <si>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</si>
  <si>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</si>
  <si>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</si>
  <si>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</si>
  <si>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</si>
  <si>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</si>
  <si>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</si>
  <si>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</si>
  <si>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</si>
  <si>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</si>
  <si>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</si>
  <si>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</si>
  <si>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</si>
  <si>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</si>
  <si>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</si>
  <si>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</si>
  <si>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</si>
  <si>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</si>
  <si>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</si>
  <si>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</si>
  <si>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</si>
  <si>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</si>
  <si>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</si>
  <si>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</si>
  <si>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</si>
  <si>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</si>
  <si>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</si>
  <si>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</si>
  <si>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</si>
  <si>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</si>
  <si>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</si>
  <si>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</si>
  <si>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</si>
  <si>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</si>
  <si>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</si>
  <si>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</si>
  <si>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</si>
  <si>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</si>
  <si>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</si>
  <si>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</si>
  <si>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</si>
  <si>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</si>
  <si>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</si>
  <si>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</si>
  <si>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</si>
  <si>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</si>
  <si>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</si>
  <si>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</si>
  <si>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</si>
  <si>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</si>
  <si>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</si>
  <si>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</si>
  <si>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</si>
  <si>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</si>
  <si>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</si>
  <si>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</si>
  <si>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</si>
  <si>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</si>
  <si>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</si>
  <si>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</si>
  <si>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</si>
  <si>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</si>
  <si>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</si>
  <si>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</si>
  <si>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</si>
  <si>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</si>
  <si>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</si>
  <si>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</si>
  <si>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</si>
  <si>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</si>
  <si>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</si>
  <si>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</si>
  <si>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</si>
  <si>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</si>
  <si>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</si>
  <si>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</si>
  <si>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</si>
  <si>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</si>
  <si>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</si>
  <si>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</si>
  <si>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</si>
  <si>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</si>
  <si>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</si>
  <si>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</si>
  <si>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</si>
  <si>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</si>
  <si>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</si>
  <si>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</si>
  <si>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</si>
  <si>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</si>
  <si>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</si>
  <si>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</si>
  <si>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</si>
  <si>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</si>
  <si>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</si>
  <si>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</si>
  <si>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</si>
  <si>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</si>
  <si>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</si>
  <si>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</si>
  <si>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</si>
  <si>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</si>
  <si>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</si>
  <si>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</si>
  <si>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</si>
  <si>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</si>
  <si>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</si>
  <si>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</si>
  <si>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</si>
  <si>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</si>
  <si>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</si>
  <si>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</si>
  <si>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</si>
  <si>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</si>
  <si>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</si>
  <si>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</si>
  <si>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</si>
  <si>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</si>
  <si>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</si>
  <si>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</si>
  <si>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</si>
  <si>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</si>
  <si>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</si>
  <si>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</si>
  <si>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</si>
  <si>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</si>
  <si>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</si>
  <si>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</si>
  <si>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</si>
  <si>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</si>
  <si>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</si>
  <si>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</si>
  <si>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</si>
  <si>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</si>
  <si>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</si>
  <si>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</si>
  <si>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</si>
  <si>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</si>
  <si>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</si>
  <si>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</si>
  <si>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</si>
  <si>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</si>
  <si>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</si>
  <si>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</si>
  <si>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</si>
  <si>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</si>
  <si>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</si>
  <si>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</si>
  <si>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</si>
  <si>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</si>
  <si>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</si>
  <si>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</si>
  <si>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</si>
  <si>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</si>
  <si>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</si>
  <si>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</si>
  <si>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</si>
  <si>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</si>
  <si>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</si>
  <si>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</si>
  <si>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</si>
  <si>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</si>
  <si>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</si>
  <si>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</si>
  <si>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</si>
  <si>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</si>
  <si>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</si>
  <si>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</si>
  <si>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</si>
  <si>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</si>
  <si>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</si>
  <si>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</si>
  <si>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</si>
  <si>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</si>
  <si>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</si>
  <si>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</si>
  <si>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</si>
  <si>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</si>
  <si>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</si>
  <si>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</si>
  <si>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</si>
  <si>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</si>
  <si>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</si>
  <si>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</si>
  <si>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</si>
  <si>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</si>
  <si>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</si>
  <si>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</si>
  <si>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</si>
  <si>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</si>
  <si>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</si>
  <si>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</si>
  <si>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</si>
  <si>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</si>
  <si>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</si>
  <si>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</si>
  <si>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</si>
  <si>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</si>
  <si>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</si>
  <si>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</si>
  <si>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</si>
  <si>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</si>
  <si>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</si>
  <si>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</si>
  <si>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</si>
  <si>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</si>
  <si>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</si>
  <si>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</si>
  <si>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</si>
  <si>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</si>
  <si>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</si>
  <si>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</si>
  <si>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</si>
  <si>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</si>
  <si>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</si>
  <si>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</si>
  <si>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</si>
  <si>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</si>
  <si>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</si>
  <si>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</si>
  <si>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</si>
  <si>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</si>
  <si>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</si>
  <si>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</si>
  <si>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</si>
  <si>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</si>
  <si>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</si>
  <si>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</si>
  <si>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</si>
  <si>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</si>
  <si>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</si>
  <si>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</si>
  <si>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</si>
  <si>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</si>
  <si>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</si>
  <si>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</si>
  <si>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</si>
  <si>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</si>
  <si>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</si>
  <si>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</si>
  <si>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</si>
  <si>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</si>
  <si>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</si>
  <si>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</si>
  <si>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</si>
  <si>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</si>
  <si>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</si>
  <si>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</si>
  <si>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</si>
  <si>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</si>
  <si>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</si>
  <si>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</si>
  <si>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</si>
  <si>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</si>
  <si>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</si>
  <si>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</si>
  <si>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</si>
  <si>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</si>
  <si>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</si>
  <si>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</si>
  <si>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</si>
  <si>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</si>
  <si>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</si>
  <si>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</si>
  <si>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</si>
  <si>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</si>
  <si>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</si>
  <si>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</si>
  <si>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</si>
  <si>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</si>
  <si>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</si>
  <si>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</si>
  <si>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</si>
  <si>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</si>
  <si>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</si>
  <si>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</si>
  <si>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</si>
  <si>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</si>
  <si>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</si>
  <si>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</si>
  <si>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</si>
  <si>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</si>
  <si>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</si>
  <si>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</si>
  <si>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</si>
  <si>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</si>
  <si>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</si>
  <si>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</si>
  <si>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</si>
  <si>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</si>
  <si>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</si>
  <si>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</si>
  <si>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</si>
  <si>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</si>
  <si>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</si>
  <si>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</si>
  <si>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</si>
  <si>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</si>
  <si>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</si>
  <si>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</si>
  <si>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</si>
  <si>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</si>
  <si>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</si>
  <si>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</si>
  <si>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</si>
  <si>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</si>
  <si>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</si>
  <si>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</si>
  <si>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</si>
  <si>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</si>
  <si>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</si>
  <si>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</si>
  <si>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</si>
  <si>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</si>
  <si>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</si>
  <si>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</si>
  <si>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</si>
  <si>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</si>
  <si>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</si>
  <si>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</si>
  <si>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</si>
  <si>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</si>
  <si>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</si>
  <si>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</si>
  <si>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</si>
  <si>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</si>
  <si>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</si>
  <si>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</si>
  <si>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</si>
  <si>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</si>
  <si>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</si>
  <si>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</si>
  <si>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</si>
  <si>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</si>
  <si>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</si>
  <si>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</si>
  <si>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</si>
  <si>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</si>
  <si>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</si>
  <si>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</si>
  <si>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</si>
  <si>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</si>
  <si>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</si>
  <si>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</si>
  <si>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</si>
  <si>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</si>
  <si>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</si>
  <si>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</si>
  <si>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</si>
  <si>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</si>
  <si>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</si>
  <si>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</si>
  <si>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</si>
  <si>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</si>
  <si>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</si>
  <si>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</si>
  <si>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</si>
  <si>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</si>
  <si>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</si>
  <si>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</si>
  <si>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</si>
  <si>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</si>
  <si>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</si>
  <si>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</si>
  <si>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</si>
  <si>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</si>
  <si>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</si>
  <si>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</si>
  <si>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</si>
  <si>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</si>
  <si>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</si>
  <si>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</si>
  <si>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</si>
  <si>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</si>
  <si>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</si>
  <si>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</si>
  <si>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</si>
  <si>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</si>
  <si>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</si>
  <si>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</si>
  <si>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</si>
  <si>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</si>
  <si>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</si>
  <si>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</si>
  <si>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</si>
  <si>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</si>
  <si>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</si>
  <si>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</si>
  <si>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</si>
  <si>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</si>
  <si>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</si>
  <si>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</si>
  <si>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</si>
  <si>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</si>
  <si>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</si>
  <si>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</si>
  <si>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</si>
  <si>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</si>
  <si>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</si>
  <si>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</si>
  <si>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</si>
  <si>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</si>
  <si>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</si>
  <si>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</si>
  <si>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</si>
  <si>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</si>
  <si>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</si>
  <si>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</si>
  <si>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</si>
  <si>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</si>
  <si>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</si>
  <si>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</si>
  <si>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</si>
  <si>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</si>
  <si>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</si>
  <si>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</si>
  <si>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</si>
  <si>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</si>
  <si>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</si>
  <si>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</si>
  <si>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</si>
  <si>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</si>
  <si>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</si>
  <si>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</si>
  <si>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</si>
  <si>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</si>
  <si>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</si>
  <si>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</si>
  <si>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</si>
  <si>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</si>
  <si>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</si>
  <si>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</si>
  <si>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</si>
  <si>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</si>
  <si>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</si>
  <si>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</si>
  <si>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</si>
  <si>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</si>
  <si>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</si>
  <si>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</si>
  <si>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</si>
  <si>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</si>
  <si>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</si>
  <si>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</si>
  <si>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</si>
  <si>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</si>
  <si>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</si>
  <si>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</si>
  <si>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</si>
  <si>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</si>
  <si>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</si>
  <si>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</si>
  <si>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</si>
  <si>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</si>
  <si>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</si>
  <si>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</si>
  <si>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</si>
  <si>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</si>
  <si>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</si>
  <si>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</si>
  <si>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</si>
  <si>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</si>
  <si>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</si>
  <si>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</si>
  <si>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</si>
  <si>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</si>
  <si>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</si>
  <si>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</si>
  <si>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</si>
  <si>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</si>
  <si>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</si>
  <si>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</si>
  <si>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</si>
  <si>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</si>
  <si>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</si>
  <si>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</si>
  <si>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</si>
  <si>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</si>
  <si>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</si>
  <si>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</si>
  <si>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</si>
  <si>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</si>
  <si>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</si>
  <si>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</si>
  <si>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</si>
  <si>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</si>
  <si>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</si>
  <si>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</si>
  <si>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</si>
  <si>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</si>
  <si>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</si>
  <si>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</si>
  <si>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</si>
  <si>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</si>
  <si>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</si>
  <si>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</si>
  <si>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</si>
  <si>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</si>
  <si>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</si>
  <si>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</si>
  <si>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</si>
  <si>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</si>
  <si>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</si>
  <si>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</si>
  <si>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</si>
  <si>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</si>
  <si>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</si>
  <si>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</si>
  <si>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</si>
  <si>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</si>
  <si>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</si>
  <si>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</si>
  <si>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</si>
  <si>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</si>
  <si>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</si>
  <si>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</si>
  <si>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</si>
  <si>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</si>
  <si>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</si>
  <si>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</si>
  <si>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</si>
  <si>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</si>
  <si>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</si>
  <si>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</si>
  <si>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</si>
  <si>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</si>
  <si>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</si>
  <si>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</si>
  <si>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</si>
  <si>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</si>
  <si>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</si>
  <si>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</si>
  <si>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</si>
  <si>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</si>
  <si>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</si>
  <si>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</si>
  <si>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</si>
  <si>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</si>
  <si>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</si>
  <si>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</si>
  <si>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</si>
  <si>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</si>
  <si>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</si>
  <si>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</si>
  <si>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</si>
  <si>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</si>
  <si>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</si>
  <si>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</si>
  <si>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</si>
  <si>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</si>
  <si>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</si>
  <si>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</si>
  <si>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</si>
  <si>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</si>
  <si>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</si>
  <si>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</si>
  <si>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</si>
  <si>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</si>
  <si>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</si>
  <si>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</si>
  <si>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</si>
  <si>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</si>
  <si>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</si>
  <si>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</si>
  <si>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</si>
  <si>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</si>
  <si>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</si>
  <si>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</si>
  <si>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</si>
  <si>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</si>
  <si>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</si>
  <si>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</si>
  <si>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</si>
  <si>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</si>
  <si>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</si>
  <si>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</si>
  <si>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</si>
  <si>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</si>
  <si>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</si>
  <si>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</si>
  <si>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</si>
  <si>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</si>
  <si>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</si>
  <si>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</si>
  <si>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</si>
  <si>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</si>
  <si>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</si>
  <si>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</si>
  <si>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</si>
  <si>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</si>
  <si>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</si>
  <si>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</si>
  <si>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</si>
  <si>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</si>
  <si>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</si>
  <si>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</si>
  <si>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</si>
  <si>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</si>
  <si>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</si>
  <si>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</si>
  <si>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</si>
  <si>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</si>
  <si>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</si>
  <si>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</si>
  <si>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</si>
  <si>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</si>
  <si>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</si>
  <si>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</si>
  <si>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</si>
  <si>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</si>
  <si>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</si>
  <si>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</si>
  <si>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</si>
  <si>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</si>
  <si>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</si>
  <si>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</si>
  <si>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</si>
  <si>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</si>
  <si>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</si>
  <si>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</si>
  <si>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</si>
  <si>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</si>
  <si>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</si>
  <si>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</si>
  <si>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</si>
  <si>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</si>
  <si>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</si>
  <si>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</si>
  <si>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</si>
  <si>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</si>
  <si>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</si>
  <si>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</si>
  <si>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</si>
  <si>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</si>
  <si>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</si>
  <si>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</si>
  <si>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</si>
  <si>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</si>
  <si>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</si>
  <si>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</si>
  <si>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</si>
  <si>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</si>
  <si>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</si>
  <si>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</si>
  <si>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</si>
  <si>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</si>
  <si>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</si>
  <si>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</si>
  <si>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</si>
  <si>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</si>
  <si>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</si>
  <si>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</si>
  <si>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</si>
  <si>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</si>
  <si>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</si>
  <si>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</si>
  <si>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</si>
  <si>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</si>
  <si>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</si>
  <si>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</si>
  <si>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</si>
  <si>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</si>
  <si>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</si>
  <si>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</si>
  <si>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</si>
  <si>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</si>
  <si>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</si>
  <si>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</si>
  <si>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</si>
  <si>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</si>
  <si>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</si>
  <si>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</si>
  <si>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</si>
  <si>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</si>
  <si>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</si>
  <si>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</si>
  <si>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</si>
  <si>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</si>
  <si>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</si>
  <si>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</si>
  <si>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</si>
  <si>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</si>
  <si>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</si>
  <si>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</si>
  <si>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</si>
  <si>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</si>
  <si>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</si>
  <si>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</si>
  <si>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</si>
  <si>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</si>
  <si>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</si>
  <si>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</si>
  <si>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</si>
  <si>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</si>
  <si>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</si>
  <si>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</si>
  <si>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</si>
  <si>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</si>
  <si>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</si>
  <si>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</si>
  <si>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</si>
  <si>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</si>
  <si>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</si>
  <si>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</si>
  <si>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</si>
  <si>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</si>
  <si>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</si>
  <si>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</si>
  <si>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</si>
  <si>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</si>
  <si>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</si>
  <si>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</si>
  <si>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</si>
  <si>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</si>
  <si>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</si>
  <si>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</si>
  <si>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</si>
  <si>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</si>
  <si>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</si>
  <si>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</si>
  <si>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</si>
  <si>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</si>
  <si>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</si>
  <si>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</si>
  <si>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</si>
  <si>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</si>
  <si>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</si>
  <si>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</si>
  <si>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</si>
  <si>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</si>
  <si>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</si>
  <si>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</si>
  <si>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</si>
  <si>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</si>
  <si>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</si>
  <si>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</si>
  <si>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</si>
  <si>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</si>
  <si>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</si>
  <si>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</si>
  <si>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</si>
  <si>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</si>
  <si>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</si>
  <si>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</si>
  <si>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</si>
  <si>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</si>
  <si>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</si>
  <si>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</si>
  <si>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</si>
  <si>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</si>
  <si>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</si>
  <si>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</si>
  <si>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</si>
  <si>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</si>
  <si>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</si>
  <si>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</si>
  <si>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</si>
  <si>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</si>
  <si>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</si>
  <si>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</si>
  <si>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</si>
  <si>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</si>
  <si>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</si>
  <si>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</si>
  <si>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</si>
  <si>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</si>
  <si>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</si>
  <si>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</si>
  <si>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</si>
  <si>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</si>
  <si>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</si>
  <si>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</si>
  <si>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</si>
  <si>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</si>
  <si>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</si>
  <si>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</si>
  <si>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</si>
  <si>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</si>
  <si>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</si>
  <si>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</si>
  <si>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</si>
  <si>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</si>
  <si>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</si>
  <si>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</si>
  <si>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</si>
  <si>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</si>
  <si>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</si>
  <si>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</si>
  <si>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</si>
  <si>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</si>
  <si>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</si>
  <si>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</si>
  <si>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</si>
  <si>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</si>
  <si>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</si>
  <si>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</si>
  <si>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</si>
  <si>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</si>
  <si>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</si>
  <si>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</si>
  <si>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</si>
  <si>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</si>
  <si>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</si>
  <si>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</si>
  <si>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</si>
  <si>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</si>
  <si>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</si>
  <si>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</si>
  <si>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</si>
  <si>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</si>
  <si>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</si>
  <si>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</si>
  <si>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</si>
  <si>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</si>
  <si>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</si>
  <si>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</si>
  <si>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</si>
  <si>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</si>
  <si>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</si>
  <si>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</si>
  <si>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</si>
  <si>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</si>
  <si>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</si>
  <si>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</si>
  <si>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</si>
  <si>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</si>
  <si>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</si>
  <si>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</si>
  <si>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</si>
  <si>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</si>
  <si>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</si>
  <si>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</si>
  <si>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</si>
  <si>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</si>
  <si>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</si>
  <si>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</si>
  <si>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</si>
  <si>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</si>
  <si>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</si>
  <si>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</si>
  <si>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</si>
  <si>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</si>
  <si>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</si>
  <si>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</si>
  <si>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</si>
  <si>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</si>
  <si>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</si>
  <si>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</si>
  <si>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</si>
  <si>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</si>
  <si>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</si>
  <si>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</si>
  <si>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</si>
  <si>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</si>
  <si>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</si>
  <si>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</si>
  <si>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</si>
  <si>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</si>
  <si>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</si>
  <si>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</si>
  <si>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</si>
  <si>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</si>
  <si>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</si>
  <si>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</si>
  <si>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</si>
  <si>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</si>
  <si>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</si>
  <si>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</si>
  <si>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</si>
  <si>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</si>
  <si>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</si>
  <si>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</si>
  <si>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</si>
  <si>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</si>
  <si>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</si>
  <si>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</si>
  <si>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</si>
  <si>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</si>
  <si>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</si>
  <si>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</si>
  <si>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</si>
  <si>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</si>
  <si>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</si>
  <si>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</si>
  <si>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</si>
  <si>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</si>
  <si>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</si>
  <si>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</si>
  <si>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</si>
  <si>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</si>
  <si>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</si>
  <si>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</si>
  <si>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</si>
  <si>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</si>
  <si>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</si>
  <si>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</si>
  <si>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</si>
  <si>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</si>
  <si>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</si>
  <si>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</si>
  <si>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</si>
  <si>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</si>
  <si>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</si>
  <si>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</si>
  <si>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</si>
  <si>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</si>
  <si>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</si>
  <si>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</si>
  <si>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</si>
  <si>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</si>
  <si>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</si>
  <si>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</si>
  <si>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</si>
  <si>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</si>
  <si>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</si>
  <si>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</si>
  <si>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</si>
  <si>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</si>
  <si>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</si>
  <si>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</si>
  <si>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</si>
  <si>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</si>
  <si>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</si>
  <si>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</si>
  <si>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</si>
  <si>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</si>
  <si>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</si>
  <si>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</si>
  <si>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</si>
  <si>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</si>
  <si>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</si>
  <si>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</si>
  <si>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</si>
  <si>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</si>
  <si>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</si>
  <si>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</si>
  <si>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</si>
  <si>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</si>
  <si>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</si>
  <si>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</si>
  <si>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</si>
  <si>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</si>
  <si>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</si>
  <si>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</si>
  <si>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</si>
  <si>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</si>
  <si>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</si>
  <si>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</si>
  <si>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</si>
  <si>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</si>
  <si>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</si>
  <si>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</si>
  <si>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</si>
  <si>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</si>
  <si>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</si>
  <si>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</si>
  <si>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</si>
  <si>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</si>
  <si>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</si>
  <si>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</si>
  <si>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</si>
  <si>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</si>
  <si>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</si>
  <si>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</si>
  <si>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</si>
  <si>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</si>
  <si>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</si>
  <si>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</si>
  <si>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</si>
  <si>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</si>
  <si>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</si>
  <si>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</si>
  <si>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</si>
  <si>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</si>
  <si>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</si>
  <si>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</si>
  <si>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</si>
  <si>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</si>
  <si>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</si>
  <si>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</si>
  <si>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</si>
  <si>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</si>
  <si>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</si>
  <si>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</si>
  <si>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</si>
  <si>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</si>
  <si>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</si>
  <si>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</si>
  <si>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</si>
  <si>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</si>
  <si>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</si>
  <si>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</si>
  <si>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</si>
  <si>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</si>
  <si>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</si>
  <si>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</si>
  <si>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</si>
  <si>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</si>
  <si>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</si>
  <si>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</si>
  <si>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</si>
  <si>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</si>
  <si>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</si>
  <si>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</si>
  <si>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</si>
  <si>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</si>
  <si>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</si>
  <si>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</si>
  <si>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</si>
  <si>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</si>
  <si>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</si>
  <si>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</si>
  <si>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</si>
  <si>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</si>
  <si>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</si>
  <si>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</si>
  <si>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</si>
  <si>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</si>
  <si>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</si>
  <si>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</si>
  <si>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</si>
  <si>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</si>
  <si>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</si>
  <si>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</si>
  <si>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</si>
  <si>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</si>
  <si>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</si>
  <si>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</si>
  <si>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</si>
  <si>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</si>
  <si>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</si>
  <si>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</si>
  <si>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</si>
  <si>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</si>
  <si>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</si>
  <si>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</si>
  <si>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</si>
  <si>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</si>
  <si>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</si>
  <si>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</si>
  <si>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</si>
  <si>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</si>
  <si>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</si>
  <si>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</si>
  <si>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</si>
  <si>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</si>
  <si>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</si>
  <si>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</si>
  <si>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</si>
  <si>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</si>
  <si>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</si>
  <si>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</si>
  <si>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</si>
  <si>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</si>
  <si>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</si>
  <si>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</si>
  <si>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</si>
  <si>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</si>
  <si>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</si>
  <si>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</si>
  <si>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</si>
  <si>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</si>
  <si>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</si>
  <si>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</si>
  <si>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</si>
  <si>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</si>
  <si>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</si>
  <si>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</si>
  <si>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</si>
  <si>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</si>
  <si>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</si>
  <si>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</si>
  <si>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</si>
  <si>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</si>
  <si>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</si>
  <si>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</si>
  <si>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</si>
  <si>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</si>
  <si>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</si>
  <si>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</si>
  <si>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</si>
  <si>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</si>
  <si>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</si>
  <si>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</si>
  <si>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</si>
  <si>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</si>
  <si>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</si>
  <si>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</si>
  <si>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</si>
  <si>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</si>
  <si>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</si>
  <si>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</si>
  <si>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</si>
  <si>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</si>
  <si>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</si>
  <si>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</si>
  <si>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</si>
  <si>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</si>
  <si>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</si>
  <si>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</si>
  <si>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</si>
  <si>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</si>
  <si>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</si>
  <si>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</si>
  <si>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</si>
  <si>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</si>
  <si>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</si>
  <si>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</si>
  <si>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</si>
  <si>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</si>
  <si>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</si>
  <si>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</si>
  <si>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</si>
  <si>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</si>
  <si>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</si>
  <si>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</si>
  <si>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</si>
  <si>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</si>
  <si>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</si>
  <si>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</si>
  <si>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</si>
  <si>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</si>
  <si>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</si>
  <si>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</si>
  <si>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</si>
  <si>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</si>
  <si>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</si>
  <si>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</si>
  <si>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</si>
  <si>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</si>
  <si>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</si>
  <si>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</si>
  <si>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</si>
  <si>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</si>
  <si>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</si>
  <si>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</si>
  <si>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</si>
  <si>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</si>
  <si>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</si>
  <si>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</si>
  <si>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</si>
  <si>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</si>
  <si>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</si>
  <si>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</si>
  <si>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</si>
  <si>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</si>
  <si>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</si>
  <si>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</si>
  <si>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</si>
  <si>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</si>
  <si>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</si>
  <si>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</si>
  <si>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</si>
  <si>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</si>
  <si>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</si>
  <si>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</si>
  <si>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</si>
  <si>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</si>
  <si>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</si>
  <si>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</si>
  <si>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</si>
  <si>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</si>
  <si>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</si>
  <si>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</si>
  <si>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</si>
  <si>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</si>
  <si>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</si>
  <si>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</si>
  <si>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</si>
  <si>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</si>
  <si>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</si>
  <si>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</si>
  <si>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</si>
  <si>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</si>
  <si>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</si>
  <si>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</si>
  <si>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</si>
  <si>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</si>
  <si>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</si>
  <si>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</si>
  <si>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</si>
  <si>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</si>
  <si>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</si>
  <si>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</si>
  <si>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</si>
  <si>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</si>
  <si>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</si>
  <si>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</si>
  <si>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</si>
  <si>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</si>
  <si>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</si>
  <si>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</si>
  <si>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</si>
  <si>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</si>
  <si>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</si>
  <si>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</si>
  <si>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</si>
  <si>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</si>
  <si>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</si>
  <si>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</si>
  <si>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</si>
  <si>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</si>
  <si>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</si>
  <si>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</si>
  <si>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</si>
  <si>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</si>
  <si>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</si>
  <si>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</si>
  <si>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</si>
  <si>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</si>
  <si>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</si>
  <si>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</si>
  <si>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</si>
  <si>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</si>
  <si>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</si>
  <si>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</si>
  <si>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</si>
  <si>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</si>
  <si>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</si>
  <si>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</si>
  <si>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</si>
  <si>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</si>
  <si>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</si>
  <si>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</si>
  <si>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</si>
  <si>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</si>
  <si>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</si>
  <si>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</si>
  <si>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</si>
  <si>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</si>
  <si>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</si>
  <si>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</si>
  <si>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</si>
  <si>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</si>
  <si>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</si>
  <si>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</si>
  <si>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</si>
  <si>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</si>
  <si>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</si>
  <si>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</si>
  <si>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</si>
  <si>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</si>
  <si>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</si>
  <si>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</si>
  <si>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</si>
  <si>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</si>
  <si>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</si>
  <si>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</si>
  <si>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</si>
  <si>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</si>
  <si>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</si>
  <si>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</si>
  <si>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</si>
  <si>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</si>
  <si>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</si>
  <si>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</si>
  <si>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</si>
  <si>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</si>
  <si>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</si>
  <si>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</si>
  <si>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</si>
  <si>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</si>
  <si>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</si>
  <si>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</si>
  <si>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</si>
  <si>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</si>
  <si>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</si>
  <si>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</si>
  <si>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</si>
  <si>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</si>
  <si>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</si>
  <si>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</si>
  <si>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</si>
  <si>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</si>
  <si>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</si>
  <si>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</si>
  <si>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</si>
  <si>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</si>
  <si>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</si>
  <si>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</si>
  <si>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</si>
  <si>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</si>
  <si>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</si>
  <si>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</si>
  <si>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</si>
  <si>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</si>
  <si>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</si>
  <si>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</si>
  <si>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</si>
  <si>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</si>
  <si>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</si>
  <si>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</si>
  <si>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</si>
  <si>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</si>
  <si>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</si>
  <si>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</si>
  <si>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</si>
  <si>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</si>
  <si>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</si>
  <si>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</si>
  <si>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</si>
  <si>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</si>
  <si>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</si>
  <si>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</si>
  <si>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</si>
  <si>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</si>
  <si>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</si>
  <si>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</si>
  <si>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</si>
  <si>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</si>
  <si>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</si>
  <si>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</si>
  <si>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</si>
  <si>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</si>
  <si>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</si>
  <si>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</si>
  <si>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</si>
  <si>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</si>
  <si>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</si>
  <si>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</si>
  <si>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</si>
  <si>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</si>
  <si>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</si>
  <si>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</si>
  <si>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</si>
  <si>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</si>
  <si>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</si>
  <si>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</si>
  <si>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</si>
  <si>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</si>
  <si>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</si>
  <si>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</si>
  <si>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</si>
  <si>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</si>
  <si>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</si>
  <si>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</si>
  <si>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</si>
  <si>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</si>
  <si>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</si>
  <si>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</si>
  <si>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</si>
  <si>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</si>
  <si>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</si>
  <si>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</si>
  <si>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</si>
  <si>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</si>
  <si>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</si>
  <si>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</si>
  <si>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</si>
  <si>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</si>
  <si>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</si>
  <si>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</si>
  <si>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</si>
  <si>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</si>
  <si>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</si>
  <si>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</si>
  <si>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</si>
  <si>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</si>
  <si>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</si>
  <si>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</si>
  <si>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</si>
  <si>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</si>
  <si>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</si>
  <si>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</si>
  <si>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</si>
  <si>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</si>
  <si>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</si>
  <si>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</si>
  <si>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</si>
  <si>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</si>
  <si>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</si>
  <si>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</si>
  <si>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</si>
  <si>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</si>
  <si>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</si>
  <si>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</si>
  <si>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</si>
  <si>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</si>
  <si>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</si>
  <si>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</si>
  <si>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</si>
  <si>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</si>
  <si>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</si>
  <si>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</si>
  <si>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</si>
  <si>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</si>
  <si>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</si>
  <si>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</si>
  <si>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</si>
  <si>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</si>
  <si>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</si>
  <si>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</si>
  <si>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</si>
  <si>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</si>
  <si>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</si>
  <si>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</si>
  <si>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</si>
  <si>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</si>
  <si>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</si>
  <si>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</si>
  <si>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</si>
  <si>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</si>
  <si>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</si>
  <si>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</si>
  <si>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</si>
  <si>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</si>
  <si>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</si>
  <si>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</si>
  <si>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</si>
  <si>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</si>
  <si>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</si>
  <si>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</si>
  <si>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</si>
  <si>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</si>
  <si>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</si>
  <si>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</si>
  <si>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</si>
  <si>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</si>
  <si>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</si>
  <si>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</si>
  <si>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</si>
  <si>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</si>
  <si>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</si>
  <si>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</si>
  <si>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</si>
  <si>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</si>
  <si>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</si>
  <si>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</si>
  <si>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</si>
  <si>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</si>
  <si>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</si>
  <si>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</si>
  <si>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</si>
  <si>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</si>
  <si>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</si>
  <si>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</si>
  <si>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</si>
  <si>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</si>
  <si>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</si>
  <si>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</si>
  <si>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</si>
  <si>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</si>
  <si>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</si>
  <si>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</si>
  <si>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</si>
  <si>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</si>
  <si>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</si>
  <si>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</si>
  <si>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</si>
  <si>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</si>
  <si>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</si>
  <si>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</si>
  <si>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</si>
  <si>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</si>
  <si>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</si>
  <si>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</si>
  <si>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</si>
  <si>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</si>
  <si>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</si>
  <si>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</si>
  <si>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</si>
  <si>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</si>
  <si>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</si>
  <si>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</si>
  <si>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</si>
  <si>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</si>
  <si>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</si>
  <si>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</si>
  <si>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</si>
  <si>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</si>
  <si>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</si>
  <si>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</si>
  <si>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</si>
  <si>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</si>
  <si>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</si>
  <si>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</si>
  <si>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</si>
  <si>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</si>
  <si>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</si>
  <si>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</si>
  <si>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</si>
  <si>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</si>
  <si>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</si>
  <si>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</si>
  <si>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</si>
  <si>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</si>
  <si>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</si>
  <si>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</si>
  <si>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</si>
  <si>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</si>
  <si>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</si>
  <si>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</si>
  <si>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</si>
  <si>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</si>
  <si>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</si>
  <si>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</si>
  <si>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</si>
  <si>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</si>
  <si>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</si>
  <si>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</si>
  <si>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</si>
  <si>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</si>
  <si>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</si>
  <si>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</si>
  <si>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</si>
  <si>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</si>
  <si>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</si>
  <si>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</si>
  <si>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</si>
  <si>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</si>
  <si>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</si>
  <si>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</si>
  <si>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</si>
  <si>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</si>
  <si>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</si>
  <si>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</si>
  <si>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</si>
  <si>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</si>
  <si>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</si>
  <si>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</si>
  <si>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</si>
  <si>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</si>
  <si>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</si>
  <si>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</si>
  <si>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</si>
  <si>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</si>
  <si>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</si>
  <si>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</si>
  <si>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</si>
  <si>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</si>
  <si>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</si>
  <si>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</si>
  <si>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</si>
  <si>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</si>
  <si>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</si>
  <si>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</si>
  <si>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</si>
  <si>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</si>
  <si>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</si>
  <si>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</si>
  <si>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</si>
  <si>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</si>
  <si>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</si>
  <si>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</si>
  <si>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</si>
  <si>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</si>
  <si>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</si>
  <si>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</si>
  <si>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</si>
  <si>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</si>
  <si>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</si>
  <si>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</si>
  <si>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</si>
  <si>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</si>
  <si>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</si>
  <si>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</si>
  <si>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</si>
  <si>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</si>
  <si>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</si>
  <si>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</si>
  <si>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</si>
  <si>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</si>
  <si>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</si>
  <si>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</si>
  <si>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</si>
  <si>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</si>
  <si>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</si>
  <si>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</si>
  <si>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</si>
  <si>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</si>
  <si>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</si>
  <si>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</si>
  <si>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</si>
  <si>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</si>
  <si>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</si>
  <si>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</si>
  <si>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</si>
  <si>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</si>
  <si>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</si>
  <si>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</si>
  <si>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</si>
  <si>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</si>
  <si>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</si>
  <si>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</si>
  <si>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</si>
  <si>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</si>
  <si>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</si>
  <si>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</si>
  <si>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</si>
  <si>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</si>
  <si>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</si>
  <si>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</si>
  <si>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</si>
  <si>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</si>
  <si>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</si>
  <si>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</si>
  <si>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</si>
  <si>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</si>
  <si>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</si>
  <si>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</si>
  <si>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</si>
  <si>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</si>
  <si>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</si>
  <si>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</si>
  <si>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</si>
  <si>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</si>
  <si>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</si>
  <si>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</si>
  <si>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</si>
  <si>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</si>
  <si>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</si>
  <si>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</si>
  <si>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</si>
  <si>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</si>
  <si>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</si>
  <si>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</si>
  <si>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</si>
  <si>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</si>
  <si>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</si>
  <si>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</si>
  <si>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</si>
  <si>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</si>
  <si>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</si>
  <si>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</si>
  <si>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</si>
  <si>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</si>
  <si>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</si>
  <si>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</si>
  <si>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</si>
  <si>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</si>
  <si>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</si>
  <si>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</si>
  <si>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</si>
  <si>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</si>
  <si>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</si>
  <si>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</si>
  <si>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</si>
  <si>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</si>
  <si>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</si>
  <si>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</si>
  <si>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</si>
  <si>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</si>
  <si>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</si>
  <si>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</si>
  <si>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</si>
  <si>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</si>
  <si>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</si>
  <si>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</si>
  <si>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</si>
  <si>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</si>
  <si>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</si>
  <si>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</si>
  <si>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</si>
  <si>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</si>
  <si>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</si>
  <si>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</si>
  <si>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</si>
  <si>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</si>
  <si>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</si>
  <si>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</si>
  <si>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</si>
  <si>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</si>
  <si>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</si>
  <si>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</si>
  <si>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</si>
  <si>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</si>
  <si>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</si>
  <si>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</si>
  <si>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</si>
  <si>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</si>
  <si>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</si>
  <si>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</si>
  <si>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</si>
  <si>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</si>
  <si>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</si>
  <si>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</si>
  <si>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</si>
  <si>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</si>
  <si>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</si>
  <si>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</si>
  <si>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</si>
  <si>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</si>
  <si>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</si>
  <si>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</si>
  <si>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</si>
  <si>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</si>
  <si>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</si>
  <si>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</si>
  <si>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</si>
  <si>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</si>
  <si>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</si>
  <si>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</si>
  <si>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</si>
  <si>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</si>
  <si>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</si>
  <si>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</si>
  <si>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</si>
  <si>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</si>
  <si>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</si>
  <si>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</si>
  <si>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</si>
  <si>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</si>
  <si>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</si>
  <si>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</si>
  <si>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</si>
  <si>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</si>
  <si>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</si>
  <si>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</si>
  <si>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</si>
  <si>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</si>
  <si>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</si>
  <si>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</si>
  <si>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</si>
  <si>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</si>
  <si>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</si>
  <si>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</si>
  <si>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</si>
  <si>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</si>
  <si>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</si>
  <si>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</si>
  <si>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</si>
  <si>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</si>
  <si>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</si>
  <si>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</si>
  <si>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</si>
  <si>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</si>
  <si>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</si>
  <si>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</si>
  <si>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</si>
  <si>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</si>
  <si>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</si>
  <si>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</si>
  <si>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</si>
  <si>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</si>
  <si>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</si>
  <si>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</si>
  <si>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</si>
  <si>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</si>
  <si>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</si>
  <si>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</si>
  <si>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</si>
  <si>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</si>
  <si>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</si>
  <si>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</si>
  <si>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</si>
  <si>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</si>
  <si>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</si>
  <si>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</si>
  <si>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</si>
  <si>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</si>
  <si>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</si>
  <si>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</si>
  <si>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</si>
  <si>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</si>
  <si>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</si>
  <si>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</si>
  <si>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</si>
  <si>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</si>
  <si>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</si>
  <si>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</si>
  <si>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</si>
  <si>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</si>
  <si>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</si>
  <si>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</si>
  <si>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</si>
  <si>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</si>
  <si>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</si>
  <si>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</si>
  <si>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</si>
  <si>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</si>
  <si>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</si>
  <si>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</si>
  <si>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</si>
  <si>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</si>
  <si>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</si>
  <si>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</si>
  <si>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</si>
  <si>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</si>
  <si>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</si>
  <si>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</si>
  <si>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</si>
  <si>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</si>
  <si>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</si>
  <si>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</si>
  <si>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</si>
  <si>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</si>
  <si>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</si>
  <si>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</si>
  <si>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</si>
  <si>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</si>
  <si>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</si>
  <si>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</si>
  <si>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</si>
  <si>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</si>
  <si>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</si>
  <si>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</si>
  <si>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</si>
  <si>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</si>
  <si>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</si>
  <si>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</si>
  <si>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</si>
  <si>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</si>
  <si>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</si>
  <si>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</si>
  <si>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</si>
  <si>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</si>
  <si>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</si>
  <si>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</si>
  <si>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</si>
  <si>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</si>
  <si>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</si>
  <si>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</si>
  <si>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</si>
  <si>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</si>
  <si>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</si>
  <si>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</si>
  <si>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</si>
  <si>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</si>
  <si>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</si>
  <si>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</si>
  <si>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</si>
  <si>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</si>
  <si>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</si>
  <si>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</si>
  <si>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</si>
  <si>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</si>
  <si>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</si>
  <si>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</si>
  <si>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</si>
  <si>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</si>
  <si>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</si>
  <si>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</si>
  <si>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</si>
  <si>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</si>
  <si>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</si>
  <si>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</si>
  <si>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</si>
  <si>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</si>
  <si>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</si>
  <si>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</si>
  <si>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</si>
  <si>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</si>
  <si>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</si>
  <si>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</si>
  <si>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</si>
  <si>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</si>
  <si>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</si>
  <si>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</si>
  <si>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</si>
  <si>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</si>
  <si>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</si>
  <si>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</si>
  <si>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</si>
  <si>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</si>
  <si>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</si>
  <si>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</si>
  <si>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</si>
  <si>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</si>
  <si>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</si>
  <si>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</si>
  <si>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</si>
  <si>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</si>
  <si>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</si>
  <si>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</si>
  <si>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</si>
  <si>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</si>
  <si>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</si>
  <si>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</si>
  <si>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</si>
  <si>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</si>
  <si>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</si>
  <si>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</si>
  <si>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</si>
  <si>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</si>
  <si>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</si>
  <si>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</si>
  <si>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</si>
  <si>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</si>
  <si>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</si>
  <si>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</si>
  <si>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</si>
  <si>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</si>
  <si>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</si>
  <si>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</si>
  <si>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</si>
  <si>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</si>
  <si>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</si>
  <si>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</si>
  <si>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</si>
  <si>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</si>
  <si>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</si>
  <si>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</si>
  <si>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</si>
  <si>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</si>
  <si>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</si>
  <si>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</si>
  <si>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</si>
  <si>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</si>
  <si>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</si>
  <si>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</si>
  <si>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</si>
  <si>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</si>
  <si>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</si>
  <si>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</si>
  <si>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</si>
  <si>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</si>
  <si>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</si>
  <si>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</si>
  <si>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</si>
  <si>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</si>
  <si>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</si>
  <si>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</si>
  <si>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</si>
  <si>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</si>
  <si>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</si>
  <si>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</si>
  <si>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</si>
  <si>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</si>
  <si>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</si>
  <si>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</si>
  <si>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</si>
  <si>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</si>
  <si>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</si>
  <si>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</si>
  <si>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</si>
  <si>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</si>
  <si>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</si>
  <si>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</si>
  <si>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</si>
  <si>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</si>
  <si>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</si>
  <si>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</si>
  <si>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</si>
  <si>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</si>
  <si>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</si>
  <si>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</si>
  <si>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</si>
  <si>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</si>
  <si>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</si>
  <si>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</si>
  <si>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</si>
  <si>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</si>
  <si>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</si>
  <si>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</si>
  <si>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</si>
  <si>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</si>
  <si>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</si>
  <si>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</si>
  <si>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</si>
  <si>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</si>
  <si>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</si>
  <si>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</si>
  <si>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</si>
  <si>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</si>
  <si>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</si>
  <si>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</si>
  <si>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</si>
  <si>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</si>
  <si>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</si>
  <si>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</si>
  <si>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</si>
  <si>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</si>
  <si>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</si>
  <si>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</si>
  <si>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</si>
  <si>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</si>
  <si>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</si>
  <si>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</si>
  <si>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</si>
  <si>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</si>
  <si>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</si>
  <si>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</si>
  <si>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</si>
  <si>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</si>
  <si>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</si>
  <si>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</si>
  <si>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</si>
  <si>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</si>
  <si>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</si>
  <si>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</si>
  <si>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</si>
  <si>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</si>
  <si>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</si>
  <si>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</si>
  <si>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</si>
  <si>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</si>
  <si>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</si>
  <si>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</si>
  <si>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</si>
  <si>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</si>
  <si>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</si>
  <si>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</si>
  <si>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</si>
  <si>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</si>
  <si>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</si>
  <si>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</si>
  <si>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</si>
  <si>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</si>
  <si>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</si>
  <si>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</si>
  <si>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</si>
  <si>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</si>
  <si>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</si>
  <si>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</si>
  <si>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</si>
  <si>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</si>
  <si>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</si>
  <si>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</si>
  <si>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</si>
  <si>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</si>
  <si>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</si>
  <si>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</si>
  <si>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</si>
  <si>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</si>
  <si>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</si>
  <si>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</si>
  <si>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</si>
  <si>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</si>
  <si>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</si>
  <si>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</si>
  <si>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</si>
  <si>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</si>
  <si>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</si>
  <si>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</si>
  <si>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</si>
  <si>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</si>
  <si>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</si>
  <si>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</si>
  <si>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</si>
  <si>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</si>
  <si>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</si>
  <si>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</si>
  <si>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</si>
  <si>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</si>
  <si>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</si>
  <si>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</si>
  <si>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</si>
  <si>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</si>
  <si>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</si>
  <si>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</si>
  <si>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</si>
  <si>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</si>
  <si>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</si>
  <si>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</si>
  <si>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</si>
  <si>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</si>
  <si>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</si>
  <si>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</si>
  <si>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</si>
  <si>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</si>
  <si>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</si>
  <si>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</si>
  <si>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</si>
  <si>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</si>
  <si>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</si>
  <si>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</si>
  <si>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</si>
  <si>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</si>
  <si>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</si>
  <si>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</si>
  <si>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</si>
  <si>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</si>
  <si>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</si>
  <si>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</si>
  <si>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</si>
  <si>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</si>
  <si>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</si>
  <si>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</si>
  <si>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</si>
  <si>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</si>
  <si>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</si>
  <si>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</si>
  <si>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</si>
  <si>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</si>
  <si>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</si>
  <si>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</si>
  <si>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</si>
  <si>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</si>
  <si>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</si>
  <si>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</si>
  <si>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</si>
  <si>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</si>
  <si>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</si>
  <si>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</si>
  <si>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</si>
  <si>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</si>
  <si>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</si>
  <si>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</si>
  <si>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</si>
  <si>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</si>
  <si>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</si>
  <si>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</si>
  <si>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</si>
  <si>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</si>
  <si>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</si>
  <si>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</si>
  <si>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</si>
  <si>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</si>
  <si>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</si>
  <si>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</si>
  <si>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</si>
  <si>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</si>
  <si>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</si>
  <si>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</si>
  <si>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</si>
  <si>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</si>
  <si>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</si>
  <si>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</si>
  <si>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</si>
  <si>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</si>
  <si>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</si>
  <si>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</si>
  <si>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</si>
  <si>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</si>
  <si>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</si>
  <si>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</si>
  <si>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</si>
  <si>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</si>
  <si>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</si>
  <si>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</si>
  <si>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</si>
  <si>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</si>
  <si>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</si>
  <si>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</si>
  <si>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</si>
  <si>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</si>
  <si>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</si>
  <si>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</si>
  <si>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</si>
  <si>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</si>
  <si>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</si>
  <si>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</si>
  <si>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</si>
  <si>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</si>
  <si>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</si>
  <si>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</si>
  <si>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</si>
  <si>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</si>
  <si>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</si>
  <si>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</si>
  <si>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</si>
  <si>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</si>
  <si>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</si>
  <si>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</si>
  <si>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</si>
  <si>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</si>
  <si>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</si>
  <si>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</si>
  <si>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</si>
  <si>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</si>
  <si>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</si>
  <si>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</si>
  <si>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</si>
  <si>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</si>
  <si>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</si>
  <si>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</si>
  <si>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</si>
  <si>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</si>
  <si>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</si>
  <si>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</si>
  <si>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</si>
  <si>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</si>
  <si>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</si>
  <si>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</si>
  <si>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</si>
  <si>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</si>
  <si>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</si>
  <si>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</si>
  <si>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</si>
  <si>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</si>
  <si>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</si>
  <si>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</si>
  <si>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</si>
  <si>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</si>
  <si>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</si>
  <si>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</si>
  <si>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</si>
  <si>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</si>
  <si>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</si>
  <si>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</si>
  <si>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</si>
  <si>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</si>
  <si>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</si>
  <si>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</si>
  <si>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</si>
  <si>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</si>
  <si>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</si>
  <si>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</si>
  <si>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</si>
  <si>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</si>
  <si>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</si>
  <si>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</si>
  <si>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</si>
  <si>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</si>
  <si>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</si>
  <si>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</si>
  <si>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</si>
  <si>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</si>
  <si>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</si>
  <si>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</si>
  <si>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</si>
  <si>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</si>
  <si>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</si>
  <si>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</si>
  <si>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</si>
  <si>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</si>
  <si>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</si>
  <si>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</si>
  <si>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</si>
  <si>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</si>
  <si>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</si>
  <si>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</si>
  <si>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</si>
  <si>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</si>
  <si>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</si>
  <si>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</si>
  <si>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</si>
  <si>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</si>
  <si>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</si>
  <si>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</si>
  <si>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</si>
  <si>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</si>
  <si>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</si>
  <si>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</si>
  <si>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</si>
  <si>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</si>
  <si>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</si>
  <si>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</si>
  <si>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</si>
  <si>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</si>
  <si>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</si>
  <si>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</si>
  <si>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</si>
  <si>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</si>
  <si>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</si>
  <si>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</si>
  <si>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</si>
  <si>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</si>
  <si>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</si>
  <si>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</si>
  <si>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</si>
  <si>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</si>
  <si>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</si>
  <si>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</si>
  <si>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</si>
  <si>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</si>
  <si>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</si>
  <si>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</si>
  <si>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</si>
  <si>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</si>
  <si>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</si>
  <si>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</si>
  <si>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</si>
  <si>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</si>
  <si>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</si>
  <si>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</si>
  <si>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</si>
  <si>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</si>
  <si>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</si>
  <si>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</si>
  <si>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</si>
  <si>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</si>
  <si>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</si>
  <si>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</si>
  <si>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</si>
  <si>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</si>
  <si>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</si>
  <si>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</si>
  <si>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</si>
  <si>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</si>
  <si>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</si>
  <si>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</si>
  <si>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</si>
  <si>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</si>
  <si>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</si>
  <si>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</si>
  <si>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</si>
  <si>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</si>
  <si>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</si>
  <si>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</si>
  <si>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</si>
  <si>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</si>
  <si>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</si>
  <si>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</si>
  <si>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</si>
  <si>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</si>
  <si>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</si>
  <si>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</si>
  <si>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</si>
  <si>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</si>
  <si>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</si>
  <si>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</si>
  <si>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</si>
  <si>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</si>
  <si>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</si>
  <si>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</si>
  <si>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</si>
  <si>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</si>
  <si>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</si>
  <si>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</si>
  <si>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</si>
  <si>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</si>
  <si>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</si>
  <si>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</si>
  <si>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</si>
  <si>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</si>
  <si>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</si>
  <si>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</si>
  <si>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</si>
  <si>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</si>
  <si>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</si>
  <si>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</si>
  <si>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</si>
  <si>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</si>
  <si>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</si>
  <si>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</si>
  <si>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</si>
  <si>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</si>
  <si>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</si>
  <si>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</si>
  <si>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</si>
  <si>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</si>
  <si>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</si>
  <si>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</si>
  <si>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</si>
  <si>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</si>
  <si>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</si>
  <si>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</si>
  <si>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</si>
  <si>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</si>
  <si>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</si>
  <si>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</si>
  <si>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</si>
  <si>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</si>
  <si>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</si>
  <si>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</si>
  <si>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</si>
  <si>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</si>
  <si>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</si>
  <si>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</si>
  <si>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</si>
  <si>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</si>
  <si>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</si>
  <si>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</si>
  <si>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</si>
  <si>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</si>
  <si>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</si>
  <si>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</si>
  <si>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</si>
  <si>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</si>
  <si>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</si>
  <si>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</si>
  <si>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</si>
  <si>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</si>
  <si>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</si>
  <si>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</si>
  <si>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</si>
  <si>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</si>
  <si>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</si>
  <si>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</si>
  <si>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</si>
  <si>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</si>
  <si>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</si>
  <si>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</si>
  <si>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</si>
  <si>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</si>
  <si>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</si>
  <si>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</si>
  <si>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</si>
  <si>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</si>
  <si>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</si>
  <si>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</si>
  <si>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</si>
  <si>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</si>
  <si>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</si>
  <si>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</si>
  <si>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</si>
  <si>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</si>
  <si>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</si>
  <si>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</si>
  <si>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</si>
  <si>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</si>
  <si>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</si>
  <si>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</si>
  <si>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</si>
  <si>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</si>
  <si>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</si>
  <si>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</si>
  <si>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</si>
  <si>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</si>
  <si>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</si>
  <si>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</si>
  <si>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</si>
  <si>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</si>
  <si>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</si>
  <si>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</si>
  <si>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</si>
  <si>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</si>
  <si>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</si>
  <si>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</si>
  <si>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</si>
  <si>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</si>
  <si>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</si>
  <si>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</si>
  <si>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</si>
  <si>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</si>
  <si>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</si>
  <si>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</si>
  <si>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</si>
  <si>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</si>
  <si>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</si>
  <si>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</si>
  <si>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</si>
  <si>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</si>
  <si>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</si>
  <si>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</si>
  <si>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</si>
  <si>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</si>
  <si>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</si>
  <si>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</si>
  <si>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</si>
  <si>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</si>
  <si>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</si>
  <si>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</si>
  <si>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</si>
  <si>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</si>
  <si>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</si>
  <si>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</si>
  <si>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</si>
  <si>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</si>
  <si>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</si>
  <si>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</si>
  <si>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</si>
  <si>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</si>
  <si>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</si>
  <si>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</si>
  <si>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</si>
  <si>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</si>
  <si>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</si>
  <si>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</si>
  <si>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</si>
  <si>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</si>
  <si>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</si>
  <si>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</si>
  <si>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</si>
  <si>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</si>
  <si>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</si>
  <si>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</si>
  <si>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</si>
  <si>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</si>
  <si>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</si>
  <si>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</si>
  <si>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</si>
  <si>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</si>
  <si>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</si>
  <si>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</si>
  <si>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</si>
  <si>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</si>
  <si>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</si>
  <si>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</si>
  <si>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</si>
  <si>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</si>
  <si>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</si>
  <si>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</si>
  <si>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</si>
  <si>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</si>
  <si>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</si>
  <si>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</si>
  <si>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</si>
  <si>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</si>
  <si>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</si>
  <si>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</si>
  <si>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</si>
  <si>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</si>
  <si>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</si>
  <si>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</si>
  <si>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</si>
  <si>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</si>
  <si>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</si>
  <si>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</si>
  <si>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</si>
  <si>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</si>
  <si>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</si>
  <si>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</si>
  <si>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</si>
  <si>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</si>
  <si>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</si>
  <si>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</si>
  <si>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</si>
  <si>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</si>
  <si>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</si>
  <si>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</si>
  <si>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</si>
  <si>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</si>
  <si>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</si>
  <si>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</si>
  <si>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</si>
  <si>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</si>
  <si>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</si>
  <si>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</si>
  <si>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</si>
  <si>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</si>
  <si>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</si>
  <si>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</si>
  <si>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</si>
  <si>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</si>
  <si>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</si>
  <si>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</si>
  <si>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</si>
  <si>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</si>
  <si>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</si>
  <si>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</si>
  <si>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</si>
  <si>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</si>
  <si>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</si>
  <si>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</si>
  <si>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</si>
  <si>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</si>
  <si>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</si>
  <si>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</si>
  <si>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</si>
  <si>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</si>
  <si>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</si>
  <si>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</si>
  <si>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</si>
  <si>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</si>
  <si>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</si>
  <si>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</si>
  <si>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</si>
  <si>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</si>
  <si>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</si>
  <si>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</si>
  <si>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</si>
  <si>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</si>
  <si>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</si>
  <si>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</si>
  <si>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</si>
  <si>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</si>
  <si>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</si>
  <si>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</si>
  <si>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</si>
  <si>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</si>
  <si>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</si>
  <si>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</si>
  <si>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</si>
  <si>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</si>
  <si>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</si>
  <si>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</si>
  <si>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</si>
  <si>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</si>
  <si>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</si>
  <si>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</si>
  <si>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</si>
  <si>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</si>
  <si>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</si>
  <si>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</si>
  <si>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</si>
  <si>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</si>
  <si>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</si>
  <si>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</si>
  <si>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</si>
  <si>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</si>
  <si>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</si>
  <si>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</si>
  <si>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</si>
  <si>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</si>
  <si>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</si>
  <si>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</si>
  <si>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</si>
  <si>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</si>
  <si>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</si>
  <si>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</si>
  <si>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</si>
  <si>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</si>
  <si>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</si>
  <si>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</si>
  <si>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</si>
  <si>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</si>
  <si>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</si>
  <si>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</si>
  <si>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</si>
  <si>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</si>
  <si>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</si>
  <si>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</si>
  <si>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</si>
  <si>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</si>
  <si>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</si>
  <si>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</si>
  <si>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</si>
  <si>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</si>
  <si>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</si>
  <si>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</si>
  <si>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</si>
  <si>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</si>
  <si>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</si>
  <si>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</si>
  <si>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</si>
  <si>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</si>
  <si>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</si>
  <si>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</si>
  <si>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</si>
  <si>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</si>
  <si>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</si>
  <si>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</si>
  <si>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</si>
  <si>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</si>
  <si>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</si>
  <si>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</si>
  <si>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</si>
  <si>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</si>
  <si>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</si>
  <si>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</si>
  <si>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</si>
  <si>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</si>
  <si>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</si>
  <si>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</si>
  <si>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</si>
  <si>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</si>
  <si>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</si>
  <si>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</si>
  <si>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</si>
  <si>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</si>
  <si>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</si>
  <si>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</si>
  <si>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</si>
  <si>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</si>
  <si>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</si>
  <si>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</si>
  <si>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</si>
  <si>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</si>
  <si>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</si>
  <si>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</si>
  <si>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</si>
  <si>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</si>
  <si>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</si>
  <si>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</si>
  <si>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</si>
  <si>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</si>
  <si>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</si>
  <si>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</si>
  <si>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</si>
  <si>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</si>
  <si>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</si>
  <si>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</si>
  <si>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</si>
  <si>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</si>
  <si>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</si>
  <si>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</si>
  <si>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</si>
  <si>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</si>
  <si>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</si>
  <si>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</si>
  <si>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</si>
  <si>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</si>
  <si>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</si>
  <si>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</si>
  <si>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</si>
  <si>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</si>
  <si>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</si>
  <si>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</si>
  <si>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</si>
  <si>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</si>
  <si>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</si>
  <si>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</si>
  <si>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</si>
  <si>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</si>
  <si>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</si>
  <si>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</si>
  <si>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</si>
  <si>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</si>
  <si>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</si>
  <si>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</si>
  <si>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</si>
  <si>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</si>
  <si>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</si>
  <si>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</si>
  <si>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</si>
  <si>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</si>
  <si>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</si>
  <si>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</si>
  <si>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</si>
  <si>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</si>
  <si>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</si>
  <si>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</si>
  <si>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</si>
  <si>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</si>
  <si>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</si>
  <si>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</si>
  <si>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</si>
  <si>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</si>
  <si>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</si>
  <si>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</si>
  <si>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</si>
  <si>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</si>
  <si>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</si>
  <si>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</si>
  <si>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</si>
  <si>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</si>
  <si>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</si>
  <si>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</si>
  <si>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</si>
  <si>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</si>
  <si>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</si>
  <si>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</si>
  <si>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</si>
  <si>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</si>
  <si>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</si>
  <si>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</si>
  <si>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</si>
  <si>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</si>
  <si>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</si>
  <si>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</si>
  <si>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</si>
  <si>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</si>
  <si>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</si>
  <si>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</si>
  <si>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</si>
  <si>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</si>
  <si>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</si>
  <si>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</si>
  <si>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</si>
  <si>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</si>
  <si>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</si>
  <si>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</si>
  <si>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</si>
  <si>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</si>
  <si>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</si>
  <si>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</si>
  <si>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</si>
  <si>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</si>
  <si>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</si>
  <si>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</si>
  <si>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</si>
  <si>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</si>
  <si>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</si>
  <si>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</si>
  <si>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</si>
  <si>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</si>
  <si>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</si>
  <si>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</si>
  <si>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</si>
  <si>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</si>
  <si>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</si>
  <si>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</si>
  <si>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</si>
  <si>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</si>
  <si>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</si>
  <si>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</si>
  <si>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</si>
  <si>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</si>
  <si>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</si>
  <si>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</si>
  <si>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</si>
  <si>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</si>
  <si>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</si>
  <si>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</si>
  <si>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</si>
  <si>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</si>
  <si>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</si>
  <si>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</si>
  <si>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</si>
  <si>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</si>
  <si>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</si>
  <si>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</si>
  <si>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</si>
  <si>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</si>
  <si>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</si>
  <si>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</si>
  <si>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</si>
  <si>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</si>
  <si>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</si>
  <si>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</si>
  <si>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</si>
  <si>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</si>
  <si>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</si>
  <si>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</si>
  <si>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</si>
  <si>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</si>
  <si>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</si>
  <si>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</si>
  <si>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</si>
  <si>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</si>
  <si>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</si>
  <si>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</si>
  <si>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</si>
  <si>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</si>
  <si>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</si>
  <si>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</si>
  <si>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</si>
  <si>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</si>
  <si>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</si>
  <si>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</si>
  <si>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</si>
  <si>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</si>
  <si>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</si>
  <si>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</si>
  <si>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</si>
  <si>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</si>
  <si>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</si>
  <si>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</si>
  <si>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</si>
  <si>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</si>
  <si>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</si>
  <si>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</si>
  <si>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</si>
  <si>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</si>
  <si>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</si>
  <si>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</si>
  <si>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</si>
  <si>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</si>
  <si>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</si>
  <si>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</si>
  <si>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</si>
  <si>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</si>
  <si>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</si>
  <si>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</si>
  <si>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</si>
  <si>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</si>
  <si>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</si>
  <si>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</si>
  <si>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</si>
  <si>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</si>
  <si>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</si>
  <si>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</si>
  <si>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</si>
  <si>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</si>
  <si>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</si>
  <si>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</si>
  <si>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</si>
  <si>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</si>
  <si>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</si>
  <si>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</si>
  <si>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</si>
  <si>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</si>
  <si>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</si>
  <si>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</si>
  <si>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</si>
  <si>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</si>
  <si>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</si>
  <si>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</si>
  <si>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</si>
  <si>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</si>
  <si>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</si>
  <si>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</si>
  <si>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</si>
  <si>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</si>
  <si>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</si>
  <si>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</si>
  <si>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</si>
  <si>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</si>
  <si>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</si>
  <si>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</si>
  <si>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</si>
  <si>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</si>
  <si>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</si>
  <si>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</si>
  <si>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</si>
  <si>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</si>
  <si>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</si>
  <si>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</si>
  <si>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</si>
  <si>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</si>
  <si>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</si>
  <si>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</si>
  <si>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</si>
  <si>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</si>
  <si>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</si>
  <si>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</si>
  <si>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</si>
  <si>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</si>
  <si>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</si>
  <si>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</si>
  <si>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</si>
  <si>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</si>
  <si>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</si>
  <si>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</si>
  <si>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</si>
  <si>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</si>
  <si>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</si>
  <si>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</si>
  <si>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</si>
  <si>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</si>
  <si>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</si>
  <si>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</si>
  <si>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</si>
  <si>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</si>
  <si>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</si>
  <si>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</si>
  <si>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</si>
  <si>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</si>
  <si>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</si>
  <si>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</si>
  <si>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</si>
  <si>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</si>
  <si>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</si>
  <si>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</si>
  <si>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</si>
  <si>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</si>
  <si>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</si>
  <si>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</si>
  <si>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</si>
  <si>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</si>
  <si>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</si>
  <si>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</si>
  <si>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</si>
  <si>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</si>
  <si>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</si>
  <si>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</si>
  <si>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</si>
  <si>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</si>
  <si>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</si>
  <si>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</si>
  <si>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</si>
  <si>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</si>
  <si>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</si>
  <si>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</si>
  <si>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</si>
  <si>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</si>
  <si>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</si>
  <si>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</si>
  <si>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</si>
  <si>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</si>
  <si>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</si>
  <si>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</si>
  <si>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</si>
  <si>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</si>
  <si>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</si>
  <si>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</si>
  <si>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</si>
  <si>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</si>
  <si>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</si>
  <si>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</si>
  <si>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</si>
  <si>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</si>
  <si>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</si>
  <si>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</si>
  <si>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</si>
  <si>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</si>
  <si>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</si>
  <si>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</si>
  <si>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</si>
  <si>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</si>
  <si>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</si>
  <si>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</si>
  <si>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</si>
  <si>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</si>
  <si>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</si>
  <si>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</si>
  <si>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</si>
  <si>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</si>
  <si>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</si>
  <si>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</si>
  <si>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</si>
  <si>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</si>
  <si>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</si>
  <si>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</si>
  <si>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</si>
  <si>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</si>
  <si>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</si>
  <si>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</si>
  <si>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</si>
  <si>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</si>
  <si>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</si>
  <si>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</si>
  <si>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</si>
  <si>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</si>
  <si>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</si>
  <si>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</si>
  <si>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</si>
  <si>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</si>
  <si>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</si>
  <si>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</si>
  <si>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</si>
  <si>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</si>
  <si>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</si>
  <si>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</si>
  <si>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</si>
  <si>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</si>
  <si>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</si>
  <si>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</si>
  <si>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</si>
  <si>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</si>
  <si>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</si>
  <si>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</si>
  <si>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</si>
  <si>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</si>
  <si>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</si>
  <si>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</si>
  <si>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</si>
  <si>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</si>
  <si>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</si>
  <si>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</si>
  <si>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</si>
  <si>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</si>
  <si>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</si>
  <si>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</si>
  <si>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</si>
  <si>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</si>
  <si>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</si>
  <si>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</si>
  <si>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</si>
  <si>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</si>
  <si>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</si>
  <si>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</si>
  <si>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</si>
  <si>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</si>
  <si>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</si>
  <si>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</si>
  <si>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</si>
  <si>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</si>
  <si>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</si>
  <si>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</si>
  <si>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</si>
  <si>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</si>
  <si>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</si>
  <si>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</si>
  <si>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</si>
  <si>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</si>
  <si>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</si>
  <si>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</si>
  <si>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</si>
  <si>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</si>
  <si>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</si>
  <si>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</si>
  <si>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</si>
  <si>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</si>
  <si>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</si>
  <si>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</si>
  <si>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</si>
  <si>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</si>
  <si>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</si>
  <si>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</si>
  <si>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</si>
  <si>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</si>
  <si>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</si>
  <si>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</si>
  <si>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</si>
  <si>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</si>
  <si>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</si>
  <si>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</si>
  <si>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</si>
  <si>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</si>
  <si>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</si>
  <si>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</si>
  <si>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</si>
  <si>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</si>
  <si>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</si>
  <si>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</si>
  <si>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</si>
  <si>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</si>
  <si>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</si>
  <si>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</si>
  <si>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</si>
  <si>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</si>
  <si>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</si>
  <si>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</si>
  <si>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</si>
  <si>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</si>
  <si>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</si>
  <si>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</si>
  <si>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</si>
  <si>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</si>
  <si>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</si>
  <si>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</si>
  <si>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</si>
  <si>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</si>
  <si>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</si>
  <si>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</si>
  <si>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</si>
  <si>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</si>
  <si>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</si>
  <si>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</si>
  <si>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</si>
  <si>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</si>
  <si>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</si>
  <si>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</si>
  <si>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</si>
  <si>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</si>
  <si>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</si>
  <si>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</si>
  <si>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</si>
  <si>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</si>
  <si>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</si>
  <si>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</si>
  <si>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</si>
  <si>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</si>
  <si>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</si>
  <si>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</si>
  <si>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</si>
  <si>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</si>
  <si>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</si>
  <si>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</si>
  <si>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</si>
  <si>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</si>
  <si>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</si>
  <si>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</si>
  <si>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</si>
  <si>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</si>
  <si>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</si>
  <si>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</si>
  <si>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</si>
  <si>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</si>
  <si>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</si>
  <si>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</si>
  <si>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</si>
  <si>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</si>
  <si>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</si>
  <si>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</si>
  <si>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</si>
  <si>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</si>
  <si>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</si>
  <si>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</si>
  <si>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</si>
  <si>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</si>
  <si>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</si>
  <si>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</si>
  <si>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</si>
  <si>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</si>
  <si>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</si>
  <si>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</si>
  <si>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</si>
  <si>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</si>
  <si>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</si>
  <si>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</si>
  <si>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</si>
  <si>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</si>
  <si>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</si>
  <si>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</si>
  <si>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</si>
  <si>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</si>
  <si>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</si>
  <si>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</si>
  <si>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</si>
  <si>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</si>
  <si>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</si>
  <si>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</si>
  <si>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</si>
  <si>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</si>
  <si>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</si>
  <si>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</si>
  <si>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</si>
  <si>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</si>
  <si>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</si>
  <si>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</si>
  <si>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</si>
  <si>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</si>
  <si>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</si>
  <si>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</si>
  <si>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</si>
  <si>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</si>
  <si>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</si>
  <si>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</si>
  <si>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</si>
  <si>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</si>
  <si>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</si>
  <si>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</si>
  <si>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</si>
  <si>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</si>
  <si>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</si>
  <si>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</si>
  <si>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</si>
  <si>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</si>
  <si>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</si>
  <si>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</si>
  <si>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</si>
  <si>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</si>
  <si>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</si>
  <si>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</si>
  <si>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</si>
  <si>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</si>
  <si>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</si>
  <si>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</si>
  <si>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</si>
  <si>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</si>
  <si>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</si>
  <si>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</si>
  <si>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</si>
  <si>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</si>
  <si>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</si>
  <si>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</si>
  <si>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</si>
  <si>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</si>
  <si>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</si>
  <si>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</si>
  <si>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</si>
  <si>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</si>
  <si>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</si>
  <si>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</si>
  <si>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</si>
  <si>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</si>
  <si>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</si>
  <si>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</si>
  <si>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</si>
  <si>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</si>
  <si>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</si>
  <si>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</si>
  <si>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</si>
  <si>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</si>
  <si>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</si>
  <si>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</si>
  <si>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</si>
  <si>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</si>
  <si>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</si>
  <si>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</si>
  <si>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</si>
  <si>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</si>
  <si>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</si>
  <si>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</si>
  <si>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</si>
  <si>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</si>
  <si>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</si>
  <si>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</si>
  <si>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</si>
  <si>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</si>
  <si>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</si>
  <si>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</si>
  <si>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</si>
  <si>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</si>
  <si>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</si>
  <si>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</si>
  <si>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</si>
  <si>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</si>
  <si>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</si>
  <si>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</si>
  <si>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</si>
  <si>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</si>
  <si>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</si>
  <si>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</si>
  <si>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</si>
  <si>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</si>
  <si>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</si>
  <si>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</si>
  <si>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</si>
  <si>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</si>
  <si>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</si>
  <si>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</si>
  <si>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</si>
  <si>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</si>
  <si>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</si>
  <si>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</si>
  <si>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</si>
  <si>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</si>
  <si>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</si>
  <si>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</si>
  <si>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</si>
  <si>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</si>
  <si>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</si>
  <si>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</si>
  <si>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</si>
  <si>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</si>
  <si>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</si>
  <si>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</si>
  <si>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</si>
  <si>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</si>
  <si>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</si>
  <si>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</si>
  <si>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</si>
  <si>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</si>
  <si>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</si>
  <si>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</si>
  <si>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</si>
  <si>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</si>
  <si>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</si>
  <si>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</si>
  <si>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</si>
  <si>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</si>
  <si>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</si>
  <si>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</si>
  <si>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</si>
  <si>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</si>
  <si>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</si>
  <si>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</si>
  <si>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</si>
  <si>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</si>
  <si>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</si>
  <si>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</si>
  <si>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</si>
  <si>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</si>
  <si>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</si>
  <si>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</si>
  <si>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</si>
  <si>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</si>
  <si>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</si>
  <si>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</si>
  <si>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</si>
  <si>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</si>
  <si>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</si>
  <si>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</si>
  <si>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</si>
  <si>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</si>
  <si>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</si>
  <si>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</si>
  <si>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</si>
  <si>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</si>
  <si>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</si>
  <si>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</si>
  <si>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</si>
  <si>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</si>
  <si>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</si>
  <si>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</si>
  <si>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</si>
  <si>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</si>
  <si>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</si>
  <si>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</si>
  <si>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</si>
  <si>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</si>
  <si>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</si>
  <si>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</si>
  <si>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</si>
  <si>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</si>
  <si>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</si>
  <si>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</si>
  <si>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</si>
  <si>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</si>
  <si>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</si>
  <si>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</si>
  <si>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</si>
  <si>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</si>
  <si>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</si>
  <si>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</si>
  <si>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</si>
  <si>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</si>
  <si>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</si>
  <si>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</si>
  <si>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</si>
  <si>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</si>
  <si>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</si>
  <si>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</si>
  <si>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</si>
  <si>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</si>
  <si>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</si>
  <si>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</si>
  <si>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</si>
  <si>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</si>
  <si>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</si>
  <si>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</si>
  <si>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</si>
  <si>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</si>
  <si>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</si>
  <si>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</si>
  <si>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</si>
  <si>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</si>
  <si>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</si>
  <si>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</si>
  <si>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</si>
  <si>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</si>
  <si>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</si>
  <si>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</si>
  <si>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</si>
  <si>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</si>
  <si>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</si>
  <si>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</si>
  <si>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</si>
  <si>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</si>
  <si>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</si>
  <si>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</si>
  <si>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</si>
  <si>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</si>
  <si>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</si>
  <si>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</si>
  <si>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</si>
  <si>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</si>
  <si>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</si>
  <si>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</si>
  <si>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</si>
  <si>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</si>
  <si>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</si>
  <si>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</si>
  <si>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</si>
  <si>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</si>
  <si>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</si>
  <si>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</si>
  <si>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</si>
  <si>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</si>
  <si>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</si>
  <si>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</si>
  <si>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</si>
  <si>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</si>
  <si>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</si>
  <si>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</si>
  <si>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</si>
  <si>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</si>
  <si>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</si>
  <si>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</si>
  <si>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</si>
  <si>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</si>
  <si>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</si>
  <si>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</si>
  <si>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</si>
  <si>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</si>
  <si>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</si>
  <si>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</si>
  <si>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</si>
  <si>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</si>
  <si>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</si>
  <si>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</si>
  <si>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</si>
  <si>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</si>
  <si>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</si>
  <si>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</si>
  <si>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</si>
  <si>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</si>
  <si>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</si>
  <si>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</si>
  <si>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</si>
  <si>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</si>
  <si>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</si>
  <si>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</si>
  <si>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</si>
  <si>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</si>
  <si>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</si>
  <si>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</si>
  <si>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</si>
  <si>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</si>
  <si>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</si>
  <si>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</si>
  <si>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</si>
  <si>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</si>
  <si>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</si>
  <si>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</si>
  <si>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</si>
  <si>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</si>
  <si>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</si>
  <si>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</si>
  <si>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</si>
  <si>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</si>
  <si>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</si>
  <si>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</si>
  <si>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</si>
  <si>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</si>
  <si>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</si>
  <si>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</si>
  <si>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</si>
  <si>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</si>
  <si>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</si>
  <si>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</si>
  <si>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</si>
  <si>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</si>
  <si>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</si>
  <si>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</si>
  <si>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</si>
  <si>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</si>
  <si>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</si>
  <si>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</si>
  <si>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</si>
  <si>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</si>
  <si>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</si>
  <si>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</si>
  <si>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</si>
  <si>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</si>
  <si>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</si>
  <si>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</si>
  <si>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</si>
  <si>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</si>
  <si>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</si>
  <si>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</si>
  <si>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</si>
  <si>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</si>
  <si>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</si>
  <si>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</si>
  <si>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</si>
  <si>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</si>
  <si>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</si>
  <si>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</si>
  <si>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</si>
  <si>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</si>
  <si>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</si>
  <si>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</si>
  <si>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</si>
  <si>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</si>
  <si>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</si>
  <si>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</si>
  <si>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</si>
  <si>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</si>
  <si>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</si>
  <si>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</si>
  <si>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</si>
  <si>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</si>
  <si>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</si>
  <si>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</si>
  <si>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</si>
  <si>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</si>
  <si>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</si>
  <si>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</si>
  <si>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</si>
  <si>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</si>
  <si>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</si>
  <si>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</si>
  <si>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</si>
  <si>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</si>
  <si>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</si>
  <si>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</si>
  <si>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</si>
  <si>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</si>
  <si>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</si>
  <si>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</si>
  <si>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</si>
  <si>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</si>
  <si>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</si>
  <si>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</si>
  <si>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</si>
  <si>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</si>
  <si>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</si>
  <si>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</si>
  <si>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</si>
  <si>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</si>
  <si>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</si>
  <si>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</si>
  <si>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</si>
  <si>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</si>
  <si>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</si>
  <si>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</si>
  <si>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</si>
  <si>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</si>
  <si>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</si>
  <si>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</si>
  <si>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</si>
  <si>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</si>
  <si>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</si>
  <si>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</si>
  <si>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</si>
  <si>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</si>
  <si>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</si>
  <si>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</si>
  <si>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</si>
  <si>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</si>
  <si>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</si>
  <si>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</si>
  <si>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</si>
  <si>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</si>
  <si>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</si>
  <si>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</si>
  <si>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</si>
  <si>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</si>
  <si>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</si>
  <si>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</si>
  <si>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</si>
  <si>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</si>
  <si>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</si>
  <si>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</si>
  <si>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</si>
  <si>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</si>
  <si>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</si>
  <si>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</si>
  <si>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</si>
  <si>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</si>
  <si>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</si>
  <si>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</si>
  <si>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</si>
  <si>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</si>
  <si>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</si>
  <si>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</si>
  <si>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</si>
  <si>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</si>
  <si>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</si>
  <si>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</si>
  <si>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</si>
  <si>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</si>
  <si>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</si>
  <si>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</si>
  <si>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</si>
  <si>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</si>
  <si>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</si>
  <si>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</si>
  <si>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</si>
  <si>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</si>
  <si>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</si>
  <si>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</si>
  <si>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</si>
  <si>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</si>
  <si>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</si>
  <si>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</si>
  <si>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</si>
  <si>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</si>
  <si>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</si>
  <si>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</si>
  <si>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</si>
  <si>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</si>
  <si>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</si>
  <si>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</si>
  <si>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</si>
  <si>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</si>
  <si>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</si>
  <si>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</si>
  <si>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</si>
  <si>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</si>
  <si>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</si>
  <si>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</si>
  <si>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</si>
  <si>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</si>
  <si>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</si>
  <si>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</si>
  <si>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</si>
  <si>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</si>
  <si>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</si>
  <si>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</si>
  <si>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</si>
  <si>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</si>
  <si>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</si>
  <si>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</si>
  <si>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</si>
  <si>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</si>
  <si>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</si>
  <si>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</si>
  <si>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</si>
  <si>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</si>
  <si>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</si>
  <si>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</si>
  <si>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</si>
  <si>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</si>
  <si>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</si>
  <si>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</si>
  <si>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</si>
  <si>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</si>
  <si>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</si>
  <si>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</si>
  <si>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</si>
  <si>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</si>
  <si>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</si>
  <si>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</si>
  <si>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</si>
  <si>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</si>
  <si>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</si>
  <si>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</si>
  <si>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</si>
  <si>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</si>
  <si>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</si>
  <si>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</si>
  <si>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</si>
  <si>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</si>
  <si>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</si>
  <si>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</si>
  <si>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</si>
  <si>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</si>
  <si>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</si>
  <si>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</si>
  <si>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</si>
  <si>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</si>
  <si>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</si>
  <si>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</si>
  <si>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</si>
  <si>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</si>
  <si>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</si>
  <si>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</si>
  <si>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</si>
  <si>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</si>
  <si>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</si>
  <si>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</si>
  <si>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</si>
  <si>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</si>
  <si>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</si>
  <si>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</si>
  <si>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</si>
  <si>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</si>
  <si>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</si>
  <si>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</si>
  <si>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</si>
  <si>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</si>
  <si>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</si>
  <si>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</si>
  <si>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</si>
  <si>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</si>
  <si>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</si>
  <si>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</si>
  <si>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</si>
  <si>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</si>
  <si>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</si>
  <si>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</si>
  <si>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</si>
  <si>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</si>
  <si>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</si>
  <si>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</si>
  <si>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</si>
  <si>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</si>
  <si>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</si>
  <si>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</si>
  <si>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</si>
  <si>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</si>
  <si>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</si>
  <si>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</si>
  <si>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</si>
  <si>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</si>
  <si>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</si>
  <si>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</si>
  <si>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</si>
  <si>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</si>
  <si>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</si>
  <si>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</si>
  <si>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</si>
  <si>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</si>
  <si>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</si>
  <si>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</si>
  <si>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</si>
  <si>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</si>
  <si>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</si>
  <si>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</si>
  <si>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</si>
  <si>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</si>
  <si>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</si>
  <si>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</si>
  <si>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</si>
  <si>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</si>
  <si>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</si>
  <si>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</si>
  <si>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</si>
  <si>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</si>
  <si>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</si>
  <si>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</si>
  <si>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</si>
  <si>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</si>
  <si>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</si>
  <si>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</si>
  <si>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</si>
  <si>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</si>
  <si>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</si>
  <si>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</si>
  <si>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</si>
  <si>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</si>
  <si>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</si>
  <si>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</si>
  <si>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</si>
  <si>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</si>
  <si>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</si>
  <si>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</si>
  <si>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</si>
  <si>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</si>
  <si>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</si>
  <si>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</si>
  <si>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</si>
  <si>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</si>
  <si>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</si>
  <si>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</si>
  <si>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</si>
  <si>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</si>
  <si>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</si>
  <si>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</si>
  <si>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</si>
  <si>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</si>
  <si>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</si>
  <si>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</si>
  <si>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</si>
  <si>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</si>
  <si>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</si>
  <si>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</si>
  <si>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</si>
  <si>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</si>
  <si>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</si>
  <si>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</si>
  <si>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</si>
  <si>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</si>
  <si>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</si>
  <si>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</si>
  <si>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</si>
  <si>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</si>
  <si>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</si>
  <si>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</si>
  <si>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</si>
  <si>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</si>
  <si>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</si>
  <si>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</si>
  <si>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</si>
  <si>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</si>
  <si>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</si>
  <si>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</si>
  <si>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</si>
  <si>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</si>
  <si>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</si>
  <si>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</si>
  <si>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</si>
  <si>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</si>
  <si>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</si>
  <si>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</si>
  <si>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</si>
  <si>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</si>
  <si>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</si>
  <si>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</si>
  <si>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</si>
  <si>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</si>
  <si>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</si>
  <si>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</si>
  <si>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</si>
  <si>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</si>
  <si>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</si>
  <si>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</si>
  <si>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</si>
  <si>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</si>
  <si>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</si>
  <si>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</si>
  <si>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</si>
  <si>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</si>
  <si>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</si>
  <si>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</si>
  <si>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</si>
  <si>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</si>
  <si>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</si>
  <si>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</si>
  <si>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</si>
  <si>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</si>
  <si>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</si>
  <si>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</si>
  <si>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</si>
  <si>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</si>
  <si>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</si>
  <si>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</si>
  <si>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</si>
  <si>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</si>
  <si>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</si>
  <si>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</si>
  <si>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</si>
  <si>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</si>
  <si>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</si>
  <si>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</si>
  <si>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</si>
  <si>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</si>
  <si>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</si>
  <si>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</si>
  <si>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</si>
  <si>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</si>
  <si>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</si>
  <si>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</si>
  <si>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</si>
  <si>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</si>
  <si>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</si>
  <si>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</si>
  <si>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</si>
  <si>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</si>
  <si>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</si>
  <si>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</si>
  <si>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</si>
  <si>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</si>
  <si>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</si>
  <si>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</si>
  <si>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</si>
  <si>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</si>
  <si>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</si>
  <si>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</si>
  <si>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</si>
  <si>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</si>
  <si>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</si>
  <si>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</si>
  <si>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</si>
  <si>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</si>
  <si>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</si>
  <si>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</si>
  <si>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</si>
  <si>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</si>
  <si>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</si>
  <si>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</si>
  <si>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</si>
  <si>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</si>
  <si>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</si>
  <si>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</si>
  <si>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</si>
  <si>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</si>
  <si>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</si>
  <si>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</si>
  <si>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</si>
  <si>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</si>
  <si>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</si>
  <si>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</si>
  <si>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</si>
  <si>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</si>
  <si>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</si>
  <si>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</si>
  <si>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</si>
  <si>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</si>
  <si>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</si>
  <si>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</si>
  <si>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</si>
  <si>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</si>
  <si>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</si>
  <si>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</si>
  <si>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</si>
  <si>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</si>
  <si>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</si>
  <si>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</si>
  <si>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</si>
  <si>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</si>
  <si>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</si>
  <si>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</si>
  <si>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</si>
  <si>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</si>
  <si>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</si>
  <si>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</si>
  <si>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</si>
  <si>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</si>
  <si>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</si>
  <si>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</si>
  <si>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</si>
  <si>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</si>
  <si>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</si>
  <si>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</si>
  <si>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</si>
  <si>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</si>
  <si>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</si>
  <si>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</si>
  <si>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</si>
  <si>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</si>
  <si>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</si>
  <si>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</si>
  <si>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</si>
  <si>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</si>
  <si>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</si>
  <si>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</si>
  <si>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</si>
  <si>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</si>
  <si>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</si>
  <si>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</si>
  <si>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</si>
  <si>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</si>
  <si>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</si>
  <si>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</si>
  <si>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</si>
  <si>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</si>
  <si>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</si>
  <si>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</si>
  <si>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</si>
  <si>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</si>
  <si>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</si>
  <si>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</si>
  <si>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</si>
  <si>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</si>
  <si>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</si>
  <si>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</si>
  <si>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</si>
  <si>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</si>
  <si>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</si>
  <si>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</si>
  <si>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</si>
  <si>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</si>
  <si>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</si>
  <si>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</si>
  <si>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</si>
  <si>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</si>
  <si>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</si>
  <si>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</si>
  <si>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</si>
  <si>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</si>
  <si>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</si>
  <si>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</si>
  <si>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</si>
  <si>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</si>
  <si>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</si>
  <si>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</si>
  <si>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</si>
  <si>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</si>
  <si>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</si>
  <si>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</si>
  <si>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</si>
  <si>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</si>
  <si>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</si>
  <si>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</si>
  <si>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</si>
  <si>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</si>
  <si>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</si>
  <si>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</si>
  <si>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</si>
  <si>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</si>
  <si>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</si>
  <si>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</si>
  <si>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</si>
  <si>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</si>
  <si>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</si>
  <si>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</si>
  <si>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</si>
  <si>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</si>
  <si>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</si>
  <si>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</si>
  <si>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</si>
  <si>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</si>
  <si>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</si>
  <si>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</si>
  <si>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</si>
  <si>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</si>
  <si>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</si>
  <si>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</si>
  <si>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</si>
  <si>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</si>
  <si>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</si>
  <si>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</si>
  <si>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</si>
  <si>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</si>
  <si>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</si>
  <si>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</si>
  <si>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</si>
  <si>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</si>
  <si>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</si>
  <si>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</si>
  <si>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</si>
  <si>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</si>
  <si>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</si>
  <si>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</si>
  <si>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</si>
  <si>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</si>
  <si>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</si>
  <si>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</si>
  <si>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</si>
  <si>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</si>
  <si>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</si>
  <si>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</si>
  <si>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</si>
  <si>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</si>
  <si>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</si>
  <si>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</si>
  <si>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</si>
  <si>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</si>
  <si>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</si>
  <si>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</si>
  <si>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</si>
  <si>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</si>
  <si>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</si>
  <si>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</si>
  <si>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</si>
  <si>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</si>
  <si>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</si>
  <si>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</si>
  <si>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</si>
  <si>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</si>
  <si>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</si>
  <si>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</si>
  <si>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</si>
  <si>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</si>
  <si>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</si>
  <si>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</si>
  <si>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</si>
  <si>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</si>
  <si>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</si>
  <si>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</si>
  <si>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</si>
  <si>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</si>
  <si>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</si>
  <si>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</si>
  <si>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</si>
  <si>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</si>
  <si>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</si>
  <si>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</si>
  <si>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</si>
  <si>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</si>
  <si>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</si>
  <si>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</si>
  <si>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</si>
  <si>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</si>
  <si>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</si>
  <si>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</si>
  <si>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</si>
  <si>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</si>
  <si>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</si>
  <si>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</si>
  <si>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</si>
  <si>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</si>
  <si>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</si>
  <si>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</si>
  <si>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</si>
  <si>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</si>
  <si>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</si>
  <si>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</si>
  <si>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</si>
  <si>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</si>
  <si>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</si>
  <si>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</si>
  <si>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</si>
  <si>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</si>
  <si>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</si>
  <si>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</si>
  <si>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</si>
  <si>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</si>
  <si>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</si>
  <si>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</si>
  <si>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</si>
  <si>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</si>
  <si>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</si>
  <si>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</si>
  <si>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</si>
  <si>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</si>
  <si>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</si>
  <si>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</si>
  <si>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</si>
  <si>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</si>
  <si>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</si>
  <si>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</si>
  <si>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</si>
  <si>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</si>
  <si>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</si>
  <si>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</si>
  <si>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</si>
  <si>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</si>
  <si>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</si>
  <si>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</si>
  <si>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</si>
  <si>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</si>
  <si>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</si>
  <si>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</si>
  <si>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</si>
  <si>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</si>
  <si>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</si>
  <si>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</si>
  <si>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</si>
  <si>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</si>
  <si>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</si>
  <si>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</si>
  <si>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</si>
  <si>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</si>
  <si>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</si>
  <si>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</si>
  <si>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</si>
  <si>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</si>
  <si>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</si>
  <si>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</si>
  <si>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</si>
  <si>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</si>
  <si>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</si>
  <si>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</si>
  <si>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</si>
  <si>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</si>
  <si>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</si>
  <si>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</si>
  <si>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</si>
  <si>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</si>
  <si>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</si>
  <si>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</si>
  <si>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</si>
  <si>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</si>
  <si>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</si>
  <si>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</si>
  <si>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</si>
  <si>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</si>
  <si>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</si>
  <si>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</si>
  <si>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</si>
  <si>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</si>
  <si>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</si>
  <si>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</si>
  <si>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</si>
  <si>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</si>
  <si>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</si>
  <si>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</si>
  <si>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</si>
  <si>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</si>
  <si>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</si>
  <si>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</si>
  <si>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</si>
  <si>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</si>
  <si>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</si>
  <si>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</si>
  <si>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</si>
  <si>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</si>
  <si>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</si>
  <si>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</si>
  <si>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</si>
  <si>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</si>
  <si>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</si>
  <si>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</si>
  <si>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</si>
  <si>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</si>
  <si>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</si>
  <si>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</si>
  <si>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</si>
  <si>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</si>
  <si>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</si>
  <si>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</si>
  <si>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</si>
  <si>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</si>
  <si>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</si>
  <si>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</si>
  <si>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</si>
  <si>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</si>
  <si>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</si>
  <si>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</si>
  <si>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</si>
  <si>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</si>
  <si>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</si>
  <si>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</si>
  <si>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</si>
  <si>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</si>
  <si>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</si>
  <si>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</si>
  <si>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</si>
  <si>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</si>
  <si>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</si>
  <si>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</si>
  <si>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</si>
  <si>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</si>
  <si>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</si>
  <si>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</si>
  <si>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</si>
  <si>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</si>
  <si>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</si>
  <si>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</si>
  <si>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</si>
  <si>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</si>
  <si>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</si>
  <si>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</si>
  <si>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</si>
  <si>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</si>
  <si>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</si>
  <si>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</si>
  <si>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</si>
  <si>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</si>
  <si>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</si>
  <si>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</si>
  <si>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</si>
  <si>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</si>
  <si>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</si>
  <si>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</si>
  <si>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</si>
  <si>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</si>
  <si>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</si>
  <si>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</si>
  <si>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</si>
  <si>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</si>
  <si>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</si>
  <si>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</si>
  <si>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</si>
  <si>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</si>
  <si>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</si>
  <si>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</si>
  <si>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</si>
  <si>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</si>
  <si>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</si>
  <si>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</si>
  <si>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</si>
  <si>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</si>
  <si>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</si>
  <si>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</si>
  <si>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</si>
  <si>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</si>
  <si>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</si>
  <si>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</si>
  <si>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</si>
  <si>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</si>
  <si>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</si>
  <si>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</si>
  <si>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</si>
  <si>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</si>
  <si>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</si>
  <si>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</si>
  <si>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</si>
  <si>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</si>
  <si>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</si>
  <si>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</si>
  <si>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</si>
  <si>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</si>
  <si>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</si>
  <si>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</si>
  <si>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</si>
  <si>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</si>
  <si>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</si>
  <si>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</si>
  <si>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</si>
  <si>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</si>
  <si>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</si>
  <si>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</si>
  <si>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</si>
  <si>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</si>
  <si>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</si>
  <si>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</si>
  <si>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</si>
  <si>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</si>
  <si>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</si>
  <si>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</si>
  <si>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</si>
  <si>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</si>
  <si>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</si>
  <si>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</si>
  <si>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</si>
  <si>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</si>
  <si>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</si>
  <si>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</si>
  <si>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</si>
  <si>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</si>
  <si>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</si>
  <si>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</si>
  <si>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</si>
  <si>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</si>
  <si>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</si>
  <si>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</si>
  <si>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</si>
  <si>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</si>
  <si>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</si>
  <si>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</si>
  <si>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</si>
  <si>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</si>
  <si>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</si>
  <si>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</si>
  <si>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</si>
  <si>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</si>
  <si>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</si>
  <si>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</si>
  <si>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</si>
  <si>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</si>
  <si>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</si>
  <si>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</si>
  <si>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</si>
  <si>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</si>
  <si>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</si>
  <si>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</si>
  <si>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</si>
  <si>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</si>
  <si>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</si>
  <si>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</si>
  <si>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</si>
  <si>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</si>
  <si>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</si>
  <si>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</si>
  <si>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</si>
  <si>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</si>
  <si>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</si>
  <si>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</si>
  <si>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</si>
  <si>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</si>
  <si>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</si>
  <si>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</si>
  <si>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</si>
  <si>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</si>
  <si>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</si>
  <si>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</si>
  <si>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</si>
  <si>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</si>
  <si>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</si>
  <si>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</si>
  <si>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</si>
  <si>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</si>
  <si>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</si>
  <si>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</si>
  <si>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</si>
  <si>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</si>
  <si>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</si>
  <si>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</si>
  <si>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</si>
  <si>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</si>
  <si>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</si>
  <si>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</si>
  <si>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</si>
  <si>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</si>
  <si>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</si>
  <si>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</si>
  <si>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</si>
  <si>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</si>
  <si>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</si>
  <si>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</si>
  <si>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</si>
  <si>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</si>
  <si>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</si>
  <si>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</si>
  <si>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</si>
  <si>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</si>
  <si>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</si>
  <si>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</si>
  <si>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</si>
  <si>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</si>
  <si>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</si>
  <si>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</si>
  <si>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</si>
  <si>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</si>
  <si>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</si>
  <si>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</si>
  <si>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</si>
  <si>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</si>
  <si>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</si>
  <si>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</si>
  <si>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</si>
  <si>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</si>
  <si>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</si>
  <si>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</si>
  <si>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</si>
  <si>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</si>
  <si>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</si>
  <si>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</si>
  <si>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</si>
  <si>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</si>
  <si>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</si>
  <si>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</si>
  <si>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</si>
  <si>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</si>
  <si>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</si>
  <si>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</si>
  <si>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</si>
  <si>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</si>
  <si>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</si>
  <si>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</si>
  <si>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</si>
  <si>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</si>
  <si>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</si>
  <si>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</si>
  <si>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</si>
  <si>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</si>
  <si>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</si>
  <si>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</si>
  <si>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</si>
  <si>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</si>
  <si>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</si>
  <si>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</si>
  <si>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</si>
  <si>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</si>
  <si>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</si>
  <si>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</si>
  <si>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</si>
  <si>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</si>
  <si>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</si>
  <si>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</si>
  <si>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</si>
  <si>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</si>
  <si>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</si>
  <si>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</si>
  <si>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</si>
  <si>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</si>
  <si>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</si>
  <si>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</si>
  <si>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</si>
  <si>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</si>
  <si>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</si>
  <si>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</si>
  <si>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</si>
  <si>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</si>
  <si>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</si>
  <si>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</si>
  <si>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</si>
  <si>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</si>
  <si>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</si>
  <si>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</si>
  <si>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</si>
  <si>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</si>
  <si>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</si>
  <si>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</si>
  <si>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</si>
  <si>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</si>
  <si>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</si>
  <si>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</si>
  <si>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</si>
  <si>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</si>
  <si>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</si>
  <si>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</si>
  <si>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</si>
  <si>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</si>
  <si>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</si>
  <si>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</si>
  <si>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</si>
  <si>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</si>
  <si>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</si>
  <si>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</si>
  <si>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</si>
  <si>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</si>
  <si>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</si>
  <si>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</si>
  <si>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</si>
  <si>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</si>
  <si>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</si>
  <si>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</si>
  <si>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</si>
  <si>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</si>
  <si>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</si>
  <si>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</si>
  <si>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</si>
  <si>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</si>
  <si>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</si>
  <si>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</si>
  <si>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</si>
  <si>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</si>
  <si>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</si>
  <si>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</si>
  <si>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</si>
  <si>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</si>
  <si>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</si>
  <si>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</si>
  <si>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</si>
  <si>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</si>
  <si>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</si>
  <si>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</si>
  <si>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</si>
  <si>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</si>
  <si>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</si>
  <si>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</si>
  <si>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</si>
  <si>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</si>
  <si>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</si>
  <si>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</si>
  <si>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</si>
  <si>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</si>
  <si>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</si>
  <si>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</si>
  <si>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</si>
  <si>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</si>
  <si>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</si>
  <si>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</si>
  <si>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</si>
  <si>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</si>
  <si>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</si>
  <si>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</si>
  <si>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</si>
  <si>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</si>
  <si>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</si>
  <si>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</si>
  <si>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</si>
  <si>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</si>
  <si>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</si>
  <si>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</si>
  <si>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</si>
  <si>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</si>
  <si>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</si>
  <si>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</si>
  <si>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</si>
  <si>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</si>
  <si>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</si>
  <si>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</si>
  <si>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</si>
  <si>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</si>
  <si>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</si>
  <si>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</si>
  <si>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</si>
  <si>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</si>
  <si>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</si>
  <si>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</si>
  <si>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</si>
  <si>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</si>
  <si>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</si>
  <si>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</si>
  <si>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</si>
  <si>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</si>
  <si>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</si>
  <si>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</si>
  <si>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</si>
  <si>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</si>
  <si>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</si>
  <si>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</si>
  <si>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</si>
  <si>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</si>
  <si>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</si>
  <si>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</si>
  <si>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</si>
  <si>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</si>
  <si>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</si>
  <si>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</si>
  <si>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</si>
  <si>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</si>
  <si>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</si>
  <si>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</si>
  <si>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</si>
  <si>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</si>
  <si>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</si>
  <si>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</si>
  <si>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</si>
  <si>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</si>
  <si>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</si>
  <si>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</si>
  <si>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</si>
  <si>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</si>
  <si>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</si>
  <si>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</si>
  <si>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</si>
  <si>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</si>
  <si>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</si>
  <si>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</si>
  <si>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</si>
  <si>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</si>
  <si>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</si>
  <si>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</si>
  <si>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</si>
  <si>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</si>
  <si>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</si>
  <si>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</si>
  <si>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</si>
  <si>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</si>
  <si>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</si>
  <si>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</si>
  <si>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</si>
  <si>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</si>
  <si>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</si>
  <si>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</si>
  <si>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</si>
  <si>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</si>
  <si>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</si>
  <si>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</si>
  <si>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</si>
  <si>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</si>
  <si>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</si>
  <si>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</si>
  <si>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</si>
  <si>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</si>
  <si>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</si>
  <si>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</si>
  <si>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</si>
  <si>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</si>
  <si>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</si>
  <si>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</si>
  <si>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</si>
  <si>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</si>
  <si>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</si>
  <si>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</si>
  <si>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</si>
  <si>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</si>
  <si>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</si>
  <si>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</si>
  <si>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</si>
  <si>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</si>
  <si>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</si>
  <si>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</si>
  <si>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</si>
  <si>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</si>
  <si>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</si>
  <si>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</si>
  <si>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</si>
  <si>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</si>
  <si>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</si>
  <si>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</si>
  <si>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</si>
  <si>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</si>
  <si>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</si>
  <si>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</si>
  <si>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</si>
  <si>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</si>
  <si>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</si>
  <si>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</si>
  <si>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</si>
  <si>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</si>
  <si>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</si>
  <si>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</si>
  <si>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</si>
  <si>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</si>
  <si>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</si>
  <si>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</si>
  <si>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</si>
  <si>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</si>
  <si>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</si>
  <si>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</si>
  <si>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</si>
  <si>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</si>
  <si>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</si>
  <si>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</si>
  <si>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</si>
  <si>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</si>
  <si>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</si>
  <si>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</si>
  <si>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</si>
  <si>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</si>
  <si>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</si>
  <si>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</si>
  <si>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</si>
  <si>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</si>
  <si>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</si>
  <si>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</si>
  <si>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</si>
  <si>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</si>
  <si>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</si>
  <si>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</si>
  <si>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</si>
  <si>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</si>
  <si>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</si>
  <si>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</si>
  <si>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</si>
  <si>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</si>
  <si>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</si>
  <si>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</si>
  <si>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</si>
  <si>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</si>
  <si>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</si>
  <si>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</si>
  <si>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</si>
  <si>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</si>
  <si>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</si>
  <si>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</si>
  <si>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</si>
  <si>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</si>
  <si>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</si>
  <si>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</si>
  <si>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</si>
  <si>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</si>
  <si>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</si>
  <si>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</si>
  <si>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</si>
  <si>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</si>
  <si>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</si>
  <si>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</si>
  <si>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</si>
  <si>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</si>
  <si>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</si>
  <si>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</si>
  <si>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</si>
  <si>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</si>
  <si>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</si>
  <si>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</si>
  <si>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</si>
  <si>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</si>
  <si>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</si>
  <si>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</si>
  <si>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</si>
  <si>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</si>
  <si>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</si>
  <si>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</si>
  <si>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</si>
  <si>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</si>
  <si>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</si>
  <si>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</si>
  <si>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</si>
  <si>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</si>
  <si>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</si>
  <si>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</si>
  <si>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</si>
  <si>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</si>
  <si>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</si>
  <si>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</si>
  <si>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</si>
  <si>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</si>
  <si>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</si>
  <si>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</si>
  <si>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</si>
  <si>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</si>
  <si>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</si>
  <si>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</si>
  <si>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</si>
  <si>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</si>
  <si>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</si>
  <si>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</si>
  <si>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</si>
  <si>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</si>
  <si>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</si>
  <si>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</si>
  <si>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</si>
  <si>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</si>
  <si>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</si>
  <si>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</si>
  <si>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</si>
  <si>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</si>
  <si>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</si>
  <si>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</si>
  <si>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</si>
  <si>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</si>
  <si>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</si>
  <si>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</si>
  <si>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</si>
  <si>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</si>
  <si>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</si>
  <si>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</si>
  <si>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</si>
  <si>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</si>
  <si>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</si>
  <si>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</si>
  <si>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</si>
  <si>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</si>
  <si>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</si>
  <si>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</si>
  <si>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</si>
  <si>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</si>
  <si>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</si>
  <si>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</si>
  <si>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</si>
  <si>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</si>
  <si>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</si>
  <si>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</si>
  <si>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</si>
  <si>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</si>
  <si>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</si>
  <si>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</si>
  <si>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</si>
  <si>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</si>
  <si>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</si>
  <si>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</si>
  <si>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</si>
  <si>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</si>
  <si>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</si>
  <si>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</si>
  <si>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</si>
  <si>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</si>
  <si>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</si>
  <si>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</si>
  <si>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</si>
  <si>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</si>
  <si>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</si>
  <si>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</si>
  <si>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</si>
  <si>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</si>
  <si>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</si>
  <si>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</si>
  <si>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</si>
  <si>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</si>
  <si>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</si>
  <si>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</si>
  <si>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</si>
  <si>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</si>
  <si>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</si>
  <si>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</si>
  <si>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</si>
  <si>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</si>
  <si>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</si>
  <si>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</si>
  <si>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</si>
  <si>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</si>
  <si>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</si>
  <si>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</si>
  <si>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</si>
  <si>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</si>
  <si>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</si>
  <si>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</si>
  <si>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</si>
  <si>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</si>
  <si>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</si>
  <si>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</si>
  <si>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</si>
  <si>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</si>
  <si>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</si>
  <si>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</si>
  <si>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</si>
  <si>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</si>
  <si>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</si>
  <si>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</si>
  <si>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</si>
  <si>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</si>
  <si>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</si>
  <si>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</si>
  <si>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</si>
  <si>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</si>
  <si>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</si>
  <si>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</si>
  <si>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</si>
  <si>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</si>
  <si>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</si>
  <si>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</si>
  <si>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</si>
  <si>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</si>
  <si>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</si>
  <si>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</si>
  <si>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</si>
  <si>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</si>
  <si>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</si>
  <si>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</si>
  <si>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</si>
  <si>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</si>
  <si>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</si>
  <si>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</si>
  <si>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</si>
  <si>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</si>
  <si>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</si>
  <si>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</si>
  <si>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</si>
  <si>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</si>
  <si>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</si>
  <si>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</si>
  <si>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</si>
  <si>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</si>
  <si>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</si>
  <si>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</si>
  <si>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</si>
  <si>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</si>
  <si>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</si>
  <si>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</si>
  <si>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</si>
  <si>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</si>
  <si>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</si>
  <si>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</si>
  <si>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</si>
  <si>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</si>
  <si>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</si>
  <si>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</si>
  <si>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</si>
  <si>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</si>
  <si>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</si>
  <si>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</si>
  <si>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</si>
  <si>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</si>
  <si>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</si>
  <si>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</si>
  <si>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</si>
  <si>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</si>
  <si>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</si>
  <si>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</si>
  <si>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</si>
  <si>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</si>
  <si>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</si>
  <si>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</si>
  <si>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</si>
  <si>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</si>
  <si>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</si>
  <si>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</si>
  <si>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</si>
  <si>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</si>
  <si>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</si>
  <si>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</si>
  <si>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</si>
  <si>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</si>
  <si>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</si>
  <si>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</si>
  <si>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</si>
  <si>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</si>
  <si>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</si>
  <si>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</si>
  <si>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</si>
  <si>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</si>
  <si>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</si>
  <si>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</si>
  <si>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</si>
  <si>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</si>
  <si>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</si>
  <si>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</si>
  <si>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</si>
  <si>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</si>
  <si>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</si>
  <si>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</si>
  <si>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</si>
  <si>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</si>
  <si>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</si>
  <si>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</si>
  <si>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</si>
  <si>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</si>
  <si>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</si>
  <si>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</si>
  <si>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</si>
  <si>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</si>
  <si>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</si>
  <si>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</si>
  <si>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</si>
  <si>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</si>
  <si>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</si>
  <si>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</si>
  <si>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</si>
  <si>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</si>
  <si>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</si>
  <si>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</si>
  <si>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</si>
  <si>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</si>
  <si>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</si>
  <si>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</si>
  <si>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</si>
  <si>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</si>
  <si>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</si>
  <si>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</si>
  <si>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</si>
  <si>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</si>
  <si>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</si>
  <si>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</si>
  <si>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</si>
  <si>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</si>
  <si>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</si>
  <si>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</si>
  <si>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</si>
  <si>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</si>
  <si>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</si>
  <si>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</si>
  <si>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</si>
  <si>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</si>
  <si>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</si>
  <si>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</si>
  <si>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</si>
  <si>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</si>
  <si>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</si>
  <si>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</si>
  <si>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</si>
  <si>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</si>
  <si>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</si>
  <si>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</si>
  <si>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</si>
  <si>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</si>
  <si>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</si>
  <si>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</si>
  <si>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</si>
  <si>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</si>
  <si>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</si>
  <si>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</si>
  <si>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</si>
  <si>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</si>
  <si>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</si>
  <si>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</si>
  <si>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</si>
  <si>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</si>
  <si>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</si>
  <si>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</si>
  <si>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</si>
  <si>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</si>
  <si>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</si>
  <si>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</si>
  <si>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</si>
  <si>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</si>
  <si>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</si>
  <si>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</si>
  <si>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</si>
  <si>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</si>
  <si>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</si>
  <si>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</si>
  <si>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</si>
  <si>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</si>
  <si>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</si>
  <si>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</si>
  <si>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</si>
  <si>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</si>
  <si>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</si>
  <si>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</si>
  <si>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</si>
  <si>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</si>
  <si>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</si>
  <si>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</si>
  <si>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</si>
  <si>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</si>
  <si>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</si>
  <si>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</si>
  <si>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</si>
  <si>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</si>
  <si>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</si>
  <si>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</si>
  <si>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</si>
  <si>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</si>
  <si>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</si>
  <si>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</si>
  <si>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</si>
  <si>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</si>
  <si>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</si>
  <si>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</si>
  <si>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</si>
  <si>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</si>
  <si>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</si>
  <si>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</si>
  <si>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</si>
  <si>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</si>
  <si>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</si>
  <si>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</si>
  <si>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</si>
  <si>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</si>
  <si>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</si>
  <si>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</si>
  <si>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</si>
  <si>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</si>
  <si>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</si>
  <si>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</si>
  <si>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</si>
  <si>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</si>
  <si>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</si>
  <si>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</si>
  <si>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</si>
  <si>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</si>
  <si>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</si>
  <si>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</si>
  <si>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</si>
  <si>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</si>
  <si>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</si>
  <si>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</si>
  <si>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</si>
  <si>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</si>
  <si>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</si>
  <si>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</si>
  <si>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</si>
  <si>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</si>
  <si>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</si>
  <si>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</si>
  <si>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</si>
  <si>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</si>
  <si>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</si>
  <si>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</si>
  <si>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</si>
  <si>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</si>
  <si>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</si>
  <si>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</si>
  <si>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</si>
  <si>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</si>
  <si>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</si>
  <si>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</si>
  <si>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</si>
  <si>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</si>
  <si>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</si>
  <si>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</si>
  <si>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</si>
  <si>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</si>
  <si>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</si>
  <si>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</si>
  <si>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</si>
  <si>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</si>
  <si>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</si>
  <si>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</si>
  <si>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</si>
  <si>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</si>
  <si>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</si>
  <si>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</si>
  <si>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</si>
  <si>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</si>
  <si>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</si>
  <si>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</si>
  <si>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</si>
  <si>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</si>
  <si>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</si>
  <si>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</si>
  <si>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</si>
  <si>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</si>
  <si>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</si>
  <si>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</si>
  <si>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</si>
  <si>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</si>
  <si>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</si>
  <si>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</si>
  <si>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</si>
  <si>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</si>
  <si>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</si>
  <si>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</si>
  <si>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</si>
  <si>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</si>
  <si>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</si>
  <si>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</si>
  <si>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</si>
  <si>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</si>
  <si>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</si>
  <si>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</si>
  <si>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</si>
  <si>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</si>
  <si>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</si>
  <si>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</si>
  <si>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</si>
  <si>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</si>
  <si>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</si>
  <si>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</si>
  <si>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</si>
  <si>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</si>
  <si>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</si>
  <si>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</si>
  <si>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</si>
  <si>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</si>
  <si>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</si>
  <si>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</si>
  <si>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</si>
  <si>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</si>
  <si>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</si>
  <si>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</si>
  <si>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</si>
  <si>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</si>
  <si>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</si>
  <si>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</si>
  <si>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</si>
  <si>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</si>
  <si>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</si>
  <si>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</si>
  <si>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</si>
  <si>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</si>
  <si>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</si>
  <si>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</si>
  <si>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</si>
  <si>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</si>
  <si>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</si>
  <si>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</si>
  <si>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</si>
  <si>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</si>
  <si>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</si>
  <si>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</si>
  <si>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</si>
  <si>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</si>
  <si>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</si>
  <si>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</si>
  <si>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</si>
  <si>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</si>
  <si>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</si>
  <si>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</si>
  <si>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</si>
  <si>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</si>
  <si>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</si>
  <si>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</si>
  <si>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</si>
  <si>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</si>
  <si>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</si>
  <si>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</si>
  <si>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</si>
  <si>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</si>
  <si>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</si>
  <si>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</si>
  <si>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</si>
  <si>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</si>
  <si>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</si>
  <si>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</si>
  <si>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</si>
  <si>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</si>
  <si>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</si>
  <si>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</si>
  <si>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</si>
  <si>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</si>
  <si>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</si>
  <si>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</si>
  <si>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</si>
  <si>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</si>
  <si>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</si>
  <si>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</si>
  <si>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</si>
  <si>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</si>
  <si>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</si>
  <si>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</si>
  <si>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</si>
  <si>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</si>
  <si>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</si>
  <si>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</si>
  <si>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</si>
  <si>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</si>
  <si>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</si>
  <si>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</si>
  <si>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</si>
  <si>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</si>
  <si>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</si>
  <si>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</si>
  <si>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</si>
  <si>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</si>
  <si>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</si>
  <si>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</si>
  <si>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</si>
  <si>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</si>
  <si>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</si>
  <si>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</si>
  <si>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</si>
  <si>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</si>
  <si>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</si>
  <si>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</si>
  <si>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</si>
  <si>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</si>
  <si>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</si>
  <si>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</si>
  <si>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</si>
  <si>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</si>
  <si>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</si>
  <si>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</si>
  <si>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</si>
  <si>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</si>
  <si>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</si>
  <si>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</si>
  <si>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</si>
  <si>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</si>
  <si>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</si>
  <si>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</si>
  <si>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</si>
  <si>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</si>
  <si>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</si>
  <si>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</si>
  <si>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</si>
  <si>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</si>
  <si>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</si>
  <si>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</si>
  <si>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</si>
  <si>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</si>
  <si>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</si>
  <si>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</si>
  <si>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</si>
  <si>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</si>
  <si>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</si>
  <si>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</si>
  <si>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</si>
  <si>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</si>
  <si>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</si>
  <si>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</si>
  <si>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</si>
  <si>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</si>
  <si>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</si>
  <si>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</si>
  <si>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</si>
  <si>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</si>
  <si>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</si>
  <si>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</si>
  <si>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</si>
  <si>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</si>
  <si>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</si>
  <si>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</si>
  <si>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</si>
  <si>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</si>
  <si>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</si>
  <si>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</si>
  <si>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</si>
  <si>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</si>
  <si>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</si>
  <si>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</si>
  <si>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</si>
  <si>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</si>
  <si>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</si>
  <si>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</si>
  <si>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</si>
  <si>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</si>
  <si>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</si>
  <si>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</si>
  <si>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</si>
  <si>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</si>
  <si>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</si>
  <si>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</si>
  <si>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</si>
  <si>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</si>
  <si>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</si>
  <si>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</si>
  <si>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</si>
  <si>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</si>
  <si>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</si>
  <si>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</si>
  <si>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</si>
  <si>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</si>
  <si>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</si>
  <si>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</si>
  <si>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</si>
  <si>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</si>
  <si>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</si>
  <si>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</si>
  <si>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</si>
  <si>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</si>
  <si>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</si>
  <si>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</si>
  <si>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</si>
  <si>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</si>
  <si>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</si>
  <si>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</si>
  <si>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</si>
  <si>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</si>
  <si>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</si>
  <si>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</si>
  <si>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</si>
  <si>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</si>
  <si>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</si>
  <si>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</si>
  <si>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</si>
  <si>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</si>
  <si>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</si>
  <si>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</si>
  <si>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</si>
  <si>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</si>
  <si>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</si>
  <si>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</si>
  <si>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</si>
  <si>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</si>
  <si>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</si>
  <si>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</si>
  <si>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</si>
  <si>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</si>
  <si>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</si>
  <si>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</si>
  <si>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</si>
  <si>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</si>
  <si>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</si>
  <si>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</si>
  <si>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</si>
  <si>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</si>
  <si>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</si>
  <si>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</si>
  <si>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</si>
  <si>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</si>
  <si>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</si>
  <si>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</si>
  <si>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</si>
  <si>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</si>
  <si>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</si>
  <si>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</si>
  <si>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</si>
  <si>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</si>
  <si>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</si>
  <si>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</si>
  <si>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</si>
  <si>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</si>
  <si>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</si>
  <si>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</si>
  <si>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</si>
  <si>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</si>
  <si>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</si>
  <si>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</si>
  <si>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</si>
  <si>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</si>
  <si>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</si>
  <si>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</si>
  <si>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</si>
  <si>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</si>
  <si>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</si>
  <si>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</si>
  <si>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</si>
  <si>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</si>
  <si>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</si>
  <si>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</si>
  <si>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</si>
  <si>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</si>
  <si>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</si>
  <si>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</si>
  <si>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</si>
  <si>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</si>
  <si>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</si>
  <si>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</si>
  <si>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</si>
  <si>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</si>
  <si>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</si>
  <si>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</si>
  <si>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</si>
  <si>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</si>
  <si>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</si>
  <si>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</si>
  <si>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</si>
  <si>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</si>
  <si>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</si>
  <si>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</si>
  <si>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</si>
  <si>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</si>
  <si>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</si>
  <si>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</si>
  <si>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</si>
  <si>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</si>
  <si>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</si>
  <si>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</si>
  <si>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</si>
  <si>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</si>
  <si>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</si>
  <si>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</si>
  <si>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</si>
  <si>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</si>
  <si>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</si>
  <si>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</si>
  <si>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</si>
  <si>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</si>
  <si>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</si>
  <si>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</si>
  <si>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</si>
  <si>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</si>
  <si>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</si>
  <si>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</si>
  <si>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</si>
  <si>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</si>
  <si>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</si>
  <si>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</si>
  <si>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</si>
  <si>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</si>
  <si>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</si>
  <si>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</si>
  <si>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</si>
  <si>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</si>
  <si>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</si>
  <si>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</si>
  <si>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</si>
  <si>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</si>
  <si>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</si>
  <si>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</si>
  <si>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</si>
  <si>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</si>
  <si>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</si>
  <si>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</si>
  <si>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</si>
  <si>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</si>
  <si>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</si>
  <si>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</si>
  <si>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</si>
  <si>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</si>
  <si>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</si>
  <si>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</si>
  <si>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</si>
  <si>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</si>
  <si>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</si>
  <si>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</si>
  <si>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</si>
  <si>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</si>
  <si>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</si>
  <si>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</si>
  <si>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</si>
  <si>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</si>
  <si>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</si>
  <si>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</si>
  <si>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</si>
  <si>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</si>
  <si>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</si>
  <si>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</si>
  <si>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</si>
  <si>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</si>
  <si>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</si>
  <si>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</si>
  <si>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</si>
  <si>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</si>
  <si>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</si>
  <si>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</si>
  <si>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</si>
  <si>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</si>
  <si>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</si>
  <si>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</si>
  <si>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</si>
  <si>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</si>
  <si>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</si>
  <si>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</si>
  <si>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</si>
  <si>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</si>
  <si>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</si>
  <si>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</si>
  <si>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</si>
  <si>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</si>
  <si>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</si>
  <si>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</si>
  <si>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</si>
  <si>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</si>
  <si>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</si>
  <si>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</si>
  <si>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</si>
  <si>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</si>
  <si>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</si>
  <si>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</si>
  <si>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</si>
  <si>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</si>
  <si>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</si>
  <si>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</si>
  <si>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</si>
  <si>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</si>
  <si>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</si>
  <si>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</si>
  <si>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</si>
  <si>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</si>
  <si>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</si>
  <si>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</si>
  <si>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</si>
  <si>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</si>
  <si>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</si>
  <si>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</si>
  <si>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</si>
  <si>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</si>
  <si>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</si>
  <si>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</si>
  <si>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</si>
  <si>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</si>
  <si>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</si>
  <si>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</si>
  <si>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</si>
  <si>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</si>
  <si>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</si>
  <si>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</si>
  <si>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</si>
  <si>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</si>
  <si>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</si>
  <si>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</si>
  <si>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</si>
  <si>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</si>
  <si>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</si>
  <si>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</si>
  <si>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</si>
  <si>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</si>
  <si>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</si>
  <si>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</si>
  <si>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</si>
  <si>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</si>
  <si>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</si>
  <si>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</si>
  <si>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</si>
  <si>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</si>
  <si>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</si>
  <si>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</si>
  <si>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</si>
  <si>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</si>
  <si>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</si>
  <si>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</si>
  <si>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</si>
  <si>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</si>
  <si>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</si>
  <si>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</si>
  <si>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</si>
  <si>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</si>
  <si>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</si>
  <si>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</si>
  <si>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</si>
  <si>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</si>
  <si>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</si>
  <si>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</si>
  <si>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</si>
  <si>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</si>
  <si>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</si>
  <si>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</si>
  <si>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</si>
  <si>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</si>
  <si>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</si>
  <si>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</si>
  <si>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</si>
  <si>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</si>
  <si>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</si>
  <si>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</si>
  <si>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</si>
  <si>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</si>
  <si>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</si>
  <si>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</si>
  <si>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</si>
  <si>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</si>
  <si>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</si>
  <si>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</si>
  <si>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</si>
  <si>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</si>
  <si>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</si>
  <si>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</si>
  <si>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</si>
  <si>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</si>
  <si>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</si>
  <si>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</si>
  <si>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</si>
  <si>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</si>
  <si>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</si>
  <si>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</si>
  <si>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</si>
  <si>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</si>
  <si>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</si>
  <si>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</si>
  <si>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</si>
  <si>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</si>
  <si>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</si>
  <si>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</si>
  <si>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</si>
  <si>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</si>
  <si>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</si>
  <si>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</si>
  <si>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</si>
  <si>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</si>
  <si>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</si>
  <si>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</si>
  <si>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</si>
  <si>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</si>
  <si>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</si>
  <si>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</si>
  <si>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</si>
  <si>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</si>
  <si>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</si>
  <si>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</si>
  <si>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</si>
  <si>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</si>
  <si>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</si>
  <si>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</si>
  <si>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</si>
  <si>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</si>
  <si>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</si>
  <si>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</si>
  <si>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</si>
  <si>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</si>
  <si>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</si>
  <si>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</si>
  <si>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</si>
  <si>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</si>
  <si>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</si>
  <si>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</si>
  <si>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</si>
  <si>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</si>
  <si>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</si>
  <si>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</si>
  <si>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</si>
  <si>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</si>
  <si>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</si>
  <si>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</si>
  <si>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</si>
  <si>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</si>
  <si>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</si>
  <si>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</si>
  <si>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</si>
  <si>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</si>
  <si>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</si>
  <si>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</si>
  <si>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</si>
  <si>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</si>
  <si>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</si>
  <si>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</si>
  <si>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</si>
  <si>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</si>
  <si>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</si>
  <si>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</si>
  <si>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</si>
  <si>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</si>
  <si>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</si>
  <si>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</si>
  <si>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</si>
  <si>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</si>
  <si>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</si>
  <si>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</si>
  <si>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</si>
  <si>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</si>
  <si>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</si>
  <si>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</si>
  <si>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</si>
  <si>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</si>
  <si>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</si>
  <si>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</si>
  <si>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</si>
  <si>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</si>
  <si>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</si>
  <si>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</si>
  <si>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</si>
  <si>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</si>
  <si>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</si>
  <si>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</si>
  <si>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</si>
  <si>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</si>
  <si>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</si>
  <si>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</si>
  <si>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</si>
  <si>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</si>
  <si>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</si>
  <si>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</si>
  <si>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</si>
  <si>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</si>
  <si>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</si>
  <si>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</si>
  <si>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</si>
  <si>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</si>
  <si>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</si>
  <si>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</si>
  <si>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</si>
  <si>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</si>
  <si>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</si>
  <si>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</si>
  <si>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</si>
  <si>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</si>
  <si>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</si>
  <si>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</si>
  <si>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</si>
  <si>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</si>
  <si>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</si>
  <si>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</si>
  <si>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</si>
  <si>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</si>
  <si>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</si>
  <si>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</si>
  <si>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</si>
  <si>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</si>
  <si>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</si>
  <si>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</si>
  <si>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</si>
  <si>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</si>
  <si>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</si>
  <si>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</si>
  <si>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</si>
  <si>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</si>
  <si>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</si>
  <si>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</si>
  <si>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</si>
  <si>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</si>
  <si>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</si>
  <si>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</si>
  <si>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</si>
  <si>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</si>
  <si>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</si>
  <si>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</si>
  <si>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</si>
  <si>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</si>
  <si>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</si>
  <si>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</si>
  <si>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</si>
  <si>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</si>
  <si>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</si>
  <si>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</si>
  <si>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</si>
  <si>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</si>
  <si>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</si>
  <si>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</si>
  <si>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</si>
  <si>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</si>
  <si>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</si>
  <si>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</si>
  <si>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</si>
  <si>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</si>
  <si>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</si>
  <si>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</si>
  <si>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</si>
  <si>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</si>
  <si>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</si>
  <si>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</si>
  <si>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</si>
  <si>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</si>
  <si>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</si>
  <si>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</si>
  <si>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</si>
  <si>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</si>
  <si>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</si>
  <si>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</si>
  <si>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</si>
  <si>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</si>
  <si>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</si>
  <si>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</si>
  <si>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</si>
  <si>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</si>
  <si>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</si>
  <si>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</si>
  <si>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</si>
  <si>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</si>
  <si>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</si>
  <si>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</si>
  <si>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</si>
  <si>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</si>
  <si>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</si>
  <si>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</si>
  <si>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</si>
  <si>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</si>
  <si>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</si>
  <si>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</si>
  <si>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</si>
  <si>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</si>
  <si>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</si>
  <si>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</si>
  <si>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</si>
  <si>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</si>
  <si>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</si>
  <si>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</si>
  <si>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</si>
  <si>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</si>
  <si>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</si>
  <si>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</si>
  <si>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</si>
  <si>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</si>
  <si>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</si>
  <si>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</si>
  <si>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</si>
  <si>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</si>
  <si>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</si>
  <si>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</si>
  <si>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</si>
  <si>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</si>
  <si>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</si>
  <si>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</si>
  <si>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</si>
  <si>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</si>
  <si>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</si>
  <si>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</si>
  <si>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</si>
  <si>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</si>
  <si>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</si>
  <si>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</si>
  <si>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</si>
  <si>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</si>
  <si>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</si>
  <si>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</si>
  <si>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</si>
  <si>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</si>
  <si>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</si>
  <si>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</si>
  <si>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</si>
  <si>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</si>
  <si>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</si>
  <si>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</si>
  <si>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</si>
  <si>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</si>
  <si>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</si>
  <si>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</si>
  <si>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</si>
  <si>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</si>
  <si>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</si>
  <si>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</si>
  <si>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</si>
  <si>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</si>
  <si>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</si>
  <si>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</si>
  <si>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</si>
  <si>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</si>
  <si>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</si>
  <si>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</si>
  <si>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</si>
  <si>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</si>
  <si>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</si>
  <si>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</si>
  <si>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</si>
  <si>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</si>
  <si>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</si>
  <si>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</si>
  <si>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</si>
  <si>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</si>
  <si>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</si>
  <si>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</si>
  <si>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</si>
  <si>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</si>
  <si>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</si>
  <si>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</si>
  <si>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</si>
  <si>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</si>
  <si>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</si>
  <si>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</si>
  <si>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</si>
  <si>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</si>
  <si>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</si>
  <si>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</si>
  <si>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</si>
  <si>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</si>
  <si>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</si>
  <si>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</si>
  <si>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</si>
  <si>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</si>
  <si>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</si>
  <si>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</si>
  <si>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</si>
  <si>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</si>
  <si>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</si>
  <si>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</si>
  <si>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</si>
  <si>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</si>
  <si>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</si>
  <si>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</si>
  <si>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</si>
  <si>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</si>
  <si>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</si>
  <si>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</si>
  <si>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</si>
  <si>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</si>
  <si>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</si>
  <si>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</si>
  <si>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</si>
  <si>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</si>
  <si>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</si>
  <si>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</si>
  <si>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</si>
  <si>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</si>
  <si>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</si>
  <si>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</si>
  <si>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</si>
  <si>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</si>
  <si>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</si>
  <si>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</si>
  <si>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</si>
  <si>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</si>
  <si>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</si>
  <si>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</si>
  <si>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</si>
  <si>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</si>
  <si>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</si>
  <si>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</si>
  <si>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</si>
  <si>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</si>
  <si>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</si>
  <si>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</si>
  <si>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</si>
  <si>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</si>
  <si>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</si>
  <si>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</si>
  <si>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</si>
  <si>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</si>
  <si>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</si>
  <si>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</si>
  <si>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</si>
  <si>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</si>
  <si>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</si>
  <si>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</si>
  <si>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</si>
  <si>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</si>
  <si>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</si>
  <si>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</si>
  <si>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</si>
  <si>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</si>
  <si>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</si>
  <si>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</si>
  <si>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</si>
  <si>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</si>
  <si>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</si>
  <si>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</si>
  <si>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</si>
  <si>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</si>
  <si>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</si>
  <si>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</si>
  <si>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</si>
  <si>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</si>
  <si>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</si>
  <si>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</si>
  <si>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</si>
  <si>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</si>
  <si>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</si>
  <si>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</si>
  <si>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</si>
  <si>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</si>
  <si>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</si>
  <si>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</si>
  <si>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</si>
  <si>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</si>
  <si>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</si>
  <si>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</si>
  <si>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</si>
  <si>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</si>
  <si>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</si>
  <si>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</si>
  <si>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</si>
  <si>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</si>
  <si>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</si>
  <si>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</si>
  <si>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</si>
  <si>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</si>
  <si>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</si>
  <si>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</si>
  <si>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</si>
  <si>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</si>
  <si>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</si>
  <si>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</si>
  <si>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</si>
  <si>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</si>
  <si>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</si>
  <si>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</si>
  <si>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</si>
  <si>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</si>
  <si>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</si>
  <si>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</si>
  <si>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</si>
  <si>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</si>
  <si>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</si>
  <si>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</si>
  <si>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</si>
  <si>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</si>
  <si>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</si>
  <si>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</si>
  <si>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</si>
  <si>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</si>
  <si>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</si>
  <si>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</si>
  <si>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</si>
  <si>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</si>
  <si>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</si>
  <si>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</si>
  <si>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</si>
  <si>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</si>
  <si>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</si>
  <si>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</si>
  <si>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</si>
  <si>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</si>
  <si>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</si>
  <si>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</si>
  <si>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</si>
  <si>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</si>
  <si>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</si>
  <si>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</si>
  <si>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</si>
  <si>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</si>
  <si>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</si>
  <si>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</si>
  <si>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</si>
  <si>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</si>
  <si>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</si>
  <si>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</si>
  <si>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</si>
  <si>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</si>
  <si>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</si>
  <si>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</si>
  <si>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</si>
  <si>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</si>
  <si>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</si>
  <si>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</si>
  <si>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</si>
  <si>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</si>
  <si>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</si>
  <si>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</si>
  <si>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</si>
  <si>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</si>
  <si>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</si>
  <si>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</si>
  <si>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</si>
  <si>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</si>
  <si>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</si>
  <si>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</si>
  <si>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</si>
  <si>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</si>
  <si>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</si>
  <si>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</si>
  <si>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</si>
  <si>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</si>
  <si>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</si>
  <si>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</si>
  <si>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</si>
  <si>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</si>
  <si>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</si>
  <si>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</si>
  <si>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</si>
  <si>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</si>
  <si>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</si>
  <si>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</si>
  <si>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</si>
  <si>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</si>
  <si>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</si>
  <si>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</si>
  <si>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</si>
  <si>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</si>
  <si>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</si>
  <si>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</si>
  <si>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</si>
  <si>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</si>
  <si>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</si>
  <si>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</si>
  <si>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</si>
  <si>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</si>
  <si>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</si>
  <si>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</si>
  <si>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</si>
  <si>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</si>
  <si>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</si>
  <si>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</si>
  <si>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</si>
  <si>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</si>
  <si>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</si>
  <si>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</si>
  <si>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</si>
  <si>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</si>
  <si>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</si>
  <si>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</si>
  <si>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</si>
  <si>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</si>
  <si>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</si>
  <si>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</si>
  <si>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</si>
  <si>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</si>
  <si>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</si>
  <si>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</si>
  <si>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</si>
  <si>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</si>
  <si>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</si>
  <si>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</si>
  <si>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</si>
  <si>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</si>
  <si>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</si>
  <si>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</si>
  <si>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</si>
  <si>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</si>
  <si>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</si>
  <si>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</si>
  <si>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</si>
  <si>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</si>
  <si>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</si>
  <si>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</si>
  <si>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</si>
  <si>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</si>
  <si>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</si>
  <si>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</si>
  <si>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</si>
  <si>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</si>
  <si>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</si>
  <si>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</si>
  <si>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</si>
  <si>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</si>
  <si>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</si>
  <si>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</si>
  <si>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</si>
  <si>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</si>
  <si>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</si>
  <si>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</si>
  <si>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</si>
  <si>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</si>
  <si>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</si>
  <si>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</si>
  <si>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</si>
  <si>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</si>
  <si>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</si>
  <si>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</si>
  <si>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</si>
  <si>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</si>
  <si>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</si>
  <si>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</si>
  <si>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</si>
  <si>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</si>
  <si>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</si>
  <si>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</si>
  <si>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</si>
  <si>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</si>
  <si>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</si>
  <si>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</si>
  <si>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</si>
  <si>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</si>
  <si>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</si>
  <si>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</si>
  <si>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</si>
  <si>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</si>
  <si>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</si>
  <si>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</si>
  <si>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</si>
  <si>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</si>
  <si>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</si>
  <si>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</si>
  <si>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</si>
  <si>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</si>
  <si>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</si>
  <si>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</si>
  <si>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</si>
  <si>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</si>
  <si>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</si>
  <si>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</si>
  <si>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</si>
  <si>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</si>
  <si>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</si>
  <si>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</si>
  <si>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</si>
  <si>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</si>
  <si>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</si>
  <si>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</si>
  <si>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</si>
  <si>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</si>
  <si>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</si>
  <si>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</si>
  <si>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</si>
  <si>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</si>
  <si>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</si>
  <si>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</si>
  <si>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</si>
  <si>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</si>
  <si>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</si>
  <si>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</si>
  <si>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</si>
  <si>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</si>
  <si>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</si>
  <si>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</si>
  <si>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</si>
  <si>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</si>
  <si>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</si>
  <si>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</si>
  <si>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</si>
  <si>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</si>
  <si>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</si>
  <si>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</si>
  <si>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</si>
  <si>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</si>
  <si>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</si>
  <si>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</si>
  <si>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</si>
  <si>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</si>
  <si>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</si>
  <si>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</si>
  <si>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</si>
  <si>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</si>
  <si>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</si>
  <si>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</si>
  <si>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</si>
  <si>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</si>
  <si>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</si>
  <si>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</si>
  <si>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</si>
  <si>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</si>
  <si>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</si>
  <si>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</si>
  <si>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</si>
  <si>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</si>
  <si>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</si>
  <si>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</si>
  <si>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</si>
  <si>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</si>
  <si>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</si>
  <si>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</si>
  <si>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</si>
  <si>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</si>
  <si>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</si>
  <si>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</si>
  <si>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</si>
  <si>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</si>
  <si>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</si>
  <si>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</si>
  <si>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</si>
  <si>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</si>
  <si>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</si>
  <si>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</si>
  <si>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</si>
  <si>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</si>
  <si>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</si>
  <si>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</si>
  <si>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</si>
  <si>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</si>
  <si>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</si>
  <si>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</si>
  <si>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</si>
  <si>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</si>
  <si>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</si>
  <si>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</si>
  <si>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</si>
  <si>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</si>
  <si>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</si>
  <si>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</si>
  <si>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</si>
  <si>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</si>
  <si>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</si>
  <si>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</si>
  <si>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</si>
  <si>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</si>
  <si>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</si>
  <si>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</si>
  <si>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</si>
  <si>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</si>
  <si>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</si>
  <si>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</si>
  <si>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</si>
  <si>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</si>
  <si>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</si>
  <si>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</si>
  <si>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</si>
  <si>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</si>
  <si>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</si>
  <si>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</si>
  <si>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</si>
  <si>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</si>
  <si>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</si>
  <si>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</si>
  <si>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</si>
  <si>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</si>
  <si>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</si>
  <si>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</si>
  <si>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</si>
  <si>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</si>
  <si>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</si>
  <si>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</si>
  <si>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</si>
  <si>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</si>
  <si>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</si>
  <si>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</si>
  <si>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</si>
  <si>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</si>
  <si>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</si>
  <si>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</si>
  <si>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</si>
  <si>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</si>
  <si>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</si>
  <si>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</si>
  <si>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</si>
  <si>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</si>
  <si>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</si>
  <si>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</si>
  <si>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</si>
  <si>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</si>
  <si>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</si>
  <si>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</si>
  <si>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</si>
  <si>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</si>
  <si>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</si>
  <si>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</si>
  <si>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</si>
  <si>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</si>
  <si>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</si>
  <si>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</si>
  <si>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</si>
  <si>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</si>
  <si>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</si>
  <si>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</si>
  <si>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</si>
  <si>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</si>
  <si>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</si>
  <si>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</si>
  <si>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</si>
  <si>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</si>
  <si>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</si>
  <si>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</si>
  <si>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</si>
  <si>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</si>
  <si>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</si>
  <si>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</si>
  <si>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</si>
  <si>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</si>
  <si>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</si>
  <si>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</si>
  <si>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</si>
  <si>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</si>
  <si>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</si>
  <si>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</si>
  <si>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</si>
  <si>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</si>
  <si>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</si>
  <si>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</si>
  <si>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</si>
  <si>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</si>
  <si>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</si>
  <si>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</si>
  <si>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</si>
  <si>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</si>
  <si>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</si>
  <si>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</si>
  <si>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</si>
  <si>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</si>
  <si>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</si>
  <si>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</si>
  <si>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</si>
  <si>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</si>
  <si>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</si>
  <si>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</si>
  <si>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</si>
  <si>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</si>
  <si>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</si>
  <si>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</si>
  <si>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</si>
  <si>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</si>
  <si>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</si>
  <si>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</si>
  <si>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</si>
  <si>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</si>
  <si>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</si>
  <si>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</si>
  <si>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</si>
  <si>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</si>
  <si>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</si>
  <si>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</si>
  <si>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</si>
  <si>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</si>
  <si>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</si>
  <si>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</si>
  <si>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</si>
  <si>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</si>
  <si>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</si>
  <si>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</si>
  <si>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</si>
  <si>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</si>
  <si>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</si>
  <si>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</si>
  <si>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</si>
  <si>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</si>
  <si>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</si>
  <si>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</si>
  <si>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</si>
  <si>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</si>
  <si>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</si>
  <si>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</si>
  <si>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</si>
  <si>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</si>
  <si>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</si>
  <si>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</si>
  <si>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</si>
  <si>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</si>
  <si>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</si>
  <si>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</si>
  <si>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</si>
  <si>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</si>
  <si>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</si>
  <si>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</si>
  <si>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</si>
  <si>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</si>
  <si>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</si>
  <si>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</si>
  <si>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</si>
  <si>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</si>
  <si>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</si>
  <si>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</si>
  <si>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</si>
  <si>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</si>
  <si>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</si>
  <si>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</si>
  <si>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</si>
  <si>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</si>
  <si>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</si>
  <si>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</si>
  <si>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</si>
  <si>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</si>
  <si>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</si>
  <si>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</si>
  <si>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</si>
  <si>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</si>
  <si>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</si>
  <si>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</si>
  <si>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</si>
  <si>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</si>
  <si>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</si>
  <si>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</si>
  <si>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</si>
  <si>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</si>
  <si>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</si>
  <si>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</si>
  <si>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</si>
  <si>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</si>
  <si>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</si>
  <si>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</si>
  <si>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</si>
  <si>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</si>
  <si>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</si>
  <si>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</si>
  <si>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</si>
  <si>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</si>
  <si>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</si>
  <si>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</si>
  <si>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</si>
  <si>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</si>
  <si>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</si>
  <si>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</si>
  <si>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</si>
  <si>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</si>
  <si>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</si>
  <si>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</si>
  <si>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</si>
  <si>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</si>
  <si>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</si>
  <si>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</si>
  <si>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</si>
  <si>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</si>
  <si>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</si>
  <si>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</si>
  <si>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</si>
  <si>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</si>
  <si>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</si>
  <si>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</si>
  <si>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</si>
  <si>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</si>
  <si>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</si>
  <si>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</si>
  <si>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</si>
  <si>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</si>
  <si>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</si>
  <si>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</si>
  <si>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</si>
  <si>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</si>
  <si>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</si>
  <si>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</si>
  <si>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</si>
  <si>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</si>
  <si>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</si>
  <si>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</si>
  <si>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</si>
  <si>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</si>
  <si>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</si>
  <si>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</si>
  <si>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</si>
  <si>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</si>
  <si>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</si>
  <si>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</si>
  <si>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</si>
  <si>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</si>
  <si>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</si>
  <si>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</si>
  <si>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</si>
  <si>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</si>
  <si>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</si>
  <si>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</si>
  <si>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</si>
  <si>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</si>
  <si>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</si>
  <si>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</si>
  <si>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</si>
  <si>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</si>
  <si>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</si>
  <si>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</si>
  <si>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</si>
  <si>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</si>
  <si>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</si>
  <si>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</si>
  <si>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</si>
  <si>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</si>
  <si>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</si>
  <si>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</si>
  <si>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</si>
  <si>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</si>
  <si>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</si>
  <si>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</si>
  <si>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</si>
  <si>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</si>
  <si>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</si>
  <si>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</si>
  <si>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</si>
  <si>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</si>
  <si>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</si>
  <si>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</si>
  <si>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</si>
  <si>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</si>
  <si>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</si>
  <si>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</si>
  <si>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</si>
  <si>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</si>
  <si>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</si>
  <si>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</si>
  <si>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</si>
  <si>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</si>
  <si>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</si>
  <si>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</si>
  <si>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</si>
  <si>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</si>
  <si>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</si>
  <si>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</si>
  <si>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</si>
  <si>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</si>
  <si>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</si>
  <si>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</si>
  <si>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</si>
  <si>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</si>
  <si>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</si>
  <si>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</si>
  <si>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</si>
  <si>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</si>
  <si>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</si>
  <si>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</si>
  <si>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</si>
  <si>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</si>
  <si>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</si>
  <si>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</si>
  <si>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</si>
  <si>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</si>
  <si>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</si>
  <si>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</si>
  <si>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</si>
  <si>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</si>
  <si>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</si>
  <si>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</si>
  <si>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</si>
  <si>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</si>
  <si>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</si>
  <si>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</si>
  <si>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</si>
  <si>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</si>
  <si>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</si>
  <si>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</si>
  <si>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</si>
  <si>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</si>
  <si>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</si>
  <si>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</si>
  <si>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</si>
  <si>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</si>
  <si>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</si>
  <si>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</si>
  <si>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</si>
  <si>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</si>
  <si>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</si>
  <si>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</si>
  <si>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</si>
  <si>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</si>
  <si>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</si>
  <si>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</si>
  <si>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</si>
  <si>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</si>
  <si>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</si>
  <si>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</si>
  <si>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</si>
  <si>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</si>
  <si>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</si>
  <si>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</si>
  <si>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</si>
  <si>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</si>
  <si>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</si>
  <si>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</si>
  <si>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</si>
  <si>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</si>
  <si>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</si>
  <si>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</si>
  <si>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</si>
  <si>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</si>
  <si>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</si>
  <si>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</si>
  <si>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</si>
  <si>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</si>
  <si>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</si>
  <si>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</si>
  <si>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</si>
  <si>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</si>
  <si>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</si>
  <si>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</si>
  <si>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</si>
  <si>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</si>
  <si>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</si>
  <si>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</si>
  <si>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</si>
  <si>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</si>
  <si>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</si>
  <si>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</si>
  <si>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</si>
  <si>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</si>
  <si>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</si>
  <si>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</si>
  <si>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</si>
  <si>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</si>
  <si>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</si>
  <si>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</si>
  <si>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</si>
  <si>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</si>
  <si>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</si>
  <si>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</si>
  <si>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</si>
  <si>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</si>
  <si>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</si>
  <si>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</si>
  <si>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</si>
  <si>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</si>
  <si>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</si>
  <si>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</si>
  <si>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</si>
  <si>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</si>
  <si>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</si>
  <si>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</si>
  <si>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</si>
  <si>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</si>
  <si>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</si>
  <si>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</si>
  <si>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</si>
  <si>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</si>
  <si>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</si>
  <si>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</si>
  <si>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</si>
  <si>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</si>
  <si>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</si>
  <si>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</si>
  <si>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</si>
  <si>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</si>
  <si>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</si>
  <si>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</si>
  <si>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</si>
  <si>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</si>
  <si>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</si>
  <si>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</si>
  <si>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</si>
  <si>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</si>
  <si>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</si>
  <si>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</si>
  <si>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</si>
  <si>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</si>
  <si>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</si>
  <si>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</si>
  <si>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</si>
  <si>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</si>
  <si>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</si>
  <si>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</si>
  <si>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</si>
  <si>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</si>
  <si>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</si>
  <si>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</si>
  <si>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</si>
  <si>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</si>
  <si>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</si>
  <si>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</si>
  <si>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</si>
  <si>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</si>
  <si>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</si>
  <si>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</si>
  <si>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</si>
  <si>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</si>
  <si>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</si>
  <si>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</si>
  <si>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</si>
  <si>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</si>
  <si>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</si>
  <si>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</si>
  <si>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</si>
  <si>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</si>
  <si>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</si>
  <si>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</si>
  <si>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</si>
  <si>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</si>
  <si>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</si>
  <si>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</si>
  <si>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</si>
  <si>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</si>
  <si>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</si>
  <si>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</si>
  <si>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</si>
  <si>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</si>
  <si>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</si>
  <si>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</si>
  <si>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</si>
  <si>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</si>
  <si>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</si>
  <si>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</si>
  <si>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</si>
  <si>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</si>
  <si>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</si>
  <si>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</si>
  <si>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</si>
  <si>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</si>
  <si>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</si>
  <si>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</si>
  <si>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</si>
  <si>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</si>
  <si>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</si>
  <si>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</si>
  <si>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</si>
  <si>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</si>
  <si>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</si>
  <si>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</si>
  <si>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</si>
  <si>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</si>
  <si>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</si>
  <si>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</si>
  <si>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</si>
  <si>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</si>
  <si>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</si>
  <si>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</si>
  <si>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</si>
  <si>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</si>
  <si>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</si>
  <si>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</si>
  <si>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</si>
  <si>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</si>
  <si>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</si>
  <si>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</si>
  <si>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</si>
  <si>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</si>
  <si>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</si>
  <si>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</si>
  <si>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</si>
  <si>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</si>
  <si>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</si>
  <si>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</si>
  <si>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</si>
  <si>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</si>
  <si>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</si>
  <si>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</si>
  <si>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</si>
  <si>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</si>
  <si>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</si>
  <si>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</si>
  <si>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</si>
  <si>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</si>
  <si>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</si>
  <si>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</si>
  <si>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</si>
  <si>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</si>
  <si>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</si>
  <si>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</si>
  <si>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</si>
  <si>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</si>
  <si>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</si>
  <si>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</si>
  <si>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</si>
  <si>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</si>
  <si>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</si>
  <si>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</si>
  <si>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</si>
  <si>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</si>
  <si>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</si>
  <si>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</si>
  <si>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</si>
  <si>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</si>
  <si>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</si>
  <si>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</si>
  <si>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</si>
  <si>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</si>
  <si>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</si>
  <si>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</si>
  <si>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</si>
  <si>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</si>
  <si>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</si>
  <si>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</si>
  <si>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</si>
  <si>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</si>
  <si>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</si>
  <si>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</si>
  <si>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</si>
  <si>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</si>
  <si>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</si>
  <si>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</si>
  <si>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</si>
  <si>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</si>
  <si>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</si>
  <si>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</si>
  <si>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</si>
  <si>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</si>
  <si>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</si>
  <si>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</si>
  <si>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</si>
  <si>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</si>
  <si>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</si>
  <si>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</si>
  <si>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</si>
  <si>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</si>
  <si>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</si>
  <si>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</si>
  <si>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</si>
  <si>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</si>
  <si>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</si>
  <si>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</si>
  <si>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</si>
  <si>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</si>
  <si>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</si>
  <si>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</si>
  <si>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</si>
  <si>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</si>
  <si>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</si>
  <si>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</si>
  <si>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</si>
  <si>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</si>
  <si>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</si>
  <si>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</si>
  <si>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</si>
  <si>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</si>
  <si>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</si>
  <si>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</si>
  <si>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</si>
  <si>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</si>
  <si>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</si>
  <si>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</si>
  <si>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</si>
  <si>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</si>
  <si>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</si>
  <si>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</si>
  <si>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</si>
  <si>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</si>
  <si>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</si>
  <si>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</si>
  <si>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</si>
  <si>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</si>
  <si>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</si>
  <si>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</si>
  <si>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</si>
  <si>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</si>
  <si>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</si>
  <si>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</si>
  <si>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</si>
  <si>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</si>
  <si>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</si>
  <si>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</si>
  <si>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</si>
  <si>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</si>
  <si>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</si>
  <si>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</si>
  <si>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</si>
  <si>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</si>
  <si>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</si>
  <si>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</si>
  <si>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</si>
  <si>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</si>
  <si>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</si>
  <si>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</si>
  <si>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</si>
  <si>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</si>
  <si>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</si>
  <si>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</si>
  <si>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</si>
  <si>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</si>
  <si>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</si>
  <si>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</si>
  <si>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</si>
  <si>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</si>
  <si>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</si>
  <si>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</si>
  <si>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</si>
  <si>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</si>
  <si>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</si>
  <si>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</si>
  <si>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</si>
  <si>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</si>
  <si>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</si>
  <si>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</si>
  <si>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</si>
  <si>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</si>
  <si>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</si>
  <si>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</si>
  <si>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</si>
  <si>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</si>
  <si>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</si>
  <si>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</si>
  <si>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</si>
  <si>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</si>
  <si>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</si>
  <si>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</si>
  <si>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</si>
  <si>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</si>
  <si>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</si>
  <si>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</si>
  <si>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</si>
  <si>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</si>
  <si>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</si>
  <si>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</si>
  <si>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</si>
  <si>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</si>
  <si>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</si>
  <si>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</si>
  <si>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</si>
  <si>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</si>
  <si>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</si>
  <si>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</si>
  <si>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</si>
  <si>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</si>
  <si>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</si>
  <si>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</si>
  <si>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</si>
  <si>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</si>
  <si>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</si>
  <si>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</si>
  <si>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</si>
  <si>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</si>
  <si>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</si>
  <si>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</si>
  <si>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</si>
  <si>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</si>
  <si>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</si>
  <si>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</si>
  <si>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</si>
  <si>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</si>
  <si>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</si>
  <si>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</si>
  <si>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</si>
  <si>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</si>
  <si>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</si>
  <si>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</si>
  <si>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</si>
  <si>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</si>
  <si>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</si>
  <si>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</si>
  <si>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</si>
  <si>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</si>
  <si>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</si>
  <si>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</si>
  <si>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</si>
  <si>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</si>
  <si>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</si>
  <si>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</si>
  <si>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</si>
  <si>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</si>
  <si>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</si>
  <si>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</si>
  <si>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</si>
  <si>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</si>
  <si>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</si>
  <si>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</si>
  <si>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</si>
  <si>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</si>
  <si>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</si>
  <si>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</si>
  <si>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</si>
  <si>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</si>
  <si>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</si>
  <si>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</si>
  <si>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</si>
  <si>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</si>
  <si>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</si>
  <si>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</si>
  <si>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</si>
  <si>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</si>
  <si>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</si>
  <si>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</si>
  <si>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</si>
  <si>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</si>
  <si>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</si>
  <si>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</si>
  <si>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</si>
  <si>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</si>
  <si>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</si>
  <si>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</si>
  <si>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</si>
  <si>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</si>
  <si>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</si>
  <si>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</si>
  <si>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</si>
  <si>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</si>
  <si>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</si>
  <si>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</si>
  <si>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</si>
  <si>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</si>
  <si>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</si>
  <si>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</si>
  <si>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</si>
  <si>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</si>
  <si>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</si>
  <si>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</si>
  <si>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</si>
  <si>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</si>
  <si>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</si>
  <si>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</si>
  <si>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</si>
  <si>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</si>
  <si>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</si>
  <si>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</si>
  <si>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</si>
  <si>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</si>
  <si>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</si>
  <si>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</si>
  <si>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</si>
  <si>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</si>
  <si>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</si>
  <si>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</si>
  <si>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</si>
  <si>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</si>
  <si>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</si>
  <si>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</si>
  <si>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</si>
  <si>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</si>
  <si>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</si>
  <si>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</si>
  <si>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</si>
  <si>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</si>
  <si>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</si>
  <si>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</si>
  <si>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</si>
  <si>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</si>
  <si>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</si>
  <si>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</si>
  <si>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</si>
  <si>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</si>
  <si>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</si>
  <si>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</si>
  <si>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</si>
  <si>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</si>
  <si>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</si>
  <si>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</si>
  <si>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</si>
  <si>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</si>
  <si>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</si>
  <si>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</si>
  <si>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</si>
  <si>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</si>
  <si>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</si>
  <si>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</si>
  <si>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</si>
  <si>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</si>
  <si>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</si>
  <si>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</si>
  <si>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</si>
  <si>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</si>
  <si>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</si>
  <si>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</si>
  <si>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</si>
  <si>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</si>
  <si>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</si>
  <si>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</si>
  <si>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</si>
  <si>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</si>
  <si>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</si>
  <si>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</si>
  <si>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</si>
  <si>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</si>
  <si>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</si>
  <si>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</si>
  <si>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</si>
  <si>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</si>
  <si>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</si>
  <si>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</si>
  <si>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</si>
  <si>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</si>
  <si>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</si>
  <si>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</si>
  <si>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</si>
  <si>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</si>
  <si>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</si>
  <si>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</si>
  <si>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</si>
  <si>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</si>
  <si>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</si>
  <si>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</si>
  <si>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</si>
  <si>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</si>
  <si>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</si>
  <si>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</si>
  <si>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</si>
  <si>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</si>
  <si>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</si>
  <si>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</si>
  <si>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</si>
  <si>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</si>
  <si>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</si>
  <si>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</si>
  <si>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</si>
  <si>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</si>
  <si>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</si>
  <si>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</si>
  <si>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</si>
  <si>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</si>
  <si>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</si>
  <si>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</si>
  <si>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</si>
  <si>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</si>
  <si>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</si>
  <si>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</si>
  <si>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</si>
  <si>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</si>
  <si>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</si>
  <si>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</si>
  <si>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</si>
  <si>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</si>
  <si>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</si>
  <si>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</si>
  <si>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</si>
  <si>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</si>
  <si>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</si>
  <si>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</si>
  <si>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</si>
  <si>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</si>
  <si>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</si>
  <si>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</si>
  <si>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</si>
  <si>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</si>
  <si>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</si>
  <si>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</si>
  <si>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</si>
  <si>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</si>
  <si>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</si>
  <si>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</si>
  <si>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</si>
  <si>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</si>
  <si>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</si>
  <si>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</si>
  <si>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</si>
  <si>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</si>
  <si>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</si>
  <si>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</si>
  <si>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</si>
  <si>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</si>
  <si>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</si>
  <si>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</si>
  <si>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</si>
  <si>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</si>
  <si>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</si>
  <si>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</si>
  <si>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</si>
  <si>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</si>
  <si>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</si>
  <si>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</si>
  <si>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</si>
  <si>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</si>
  <si>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</si>
  <si>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</si>
  <si>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</si>
  <si>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</si>
  <si>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</si>
  <si>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</si>
  <si>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</si>
  <si>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</si>
  <si>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</si>
  <si>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</si>
  <si>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</si>
  <si>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</si>
  <si>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</si>
  <si>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</si>
  <si>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</si>
  <si>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</si>
  <si>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</si>
  <si>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</si>
  <si>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</si>
  <si>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</si>
  <si>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</si>
  <si>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</si>
  <si>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</si>
  <si>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</si>
  <si>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</si>
  <si>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</si>
  <si>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</si>
  <si>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</si>
  <si>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</si>
  <si>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</si>
  <si>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</si>
  <si>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</si>
  <si>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</si>
  <si>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</si>
  <si>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</si>
  <si>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</si>
  <si>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</si>
  <si>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</si>
  <si>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</si>
  <si>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</si>
  <si>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</si>
  <si>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</si>
  <si>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</si>
  <si>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</si>
  <si>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</si>
  <si>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</si>
  <si>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</si>
  <si>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</si>
  <si>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</si>
  <si>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</si>
  <si>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</si>
  <si>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</si>
  <si>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</si>
  <si>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</si>
  <si>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</si>
  <si>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</si>
  <si>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</si>
  <si>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</si>
  <si>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</si>
  <si>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</si>
  <si>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</si>
  <si>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</si>
  <si>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</si>
  <si>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</si>
  <si>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</si>
  <si>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</si>
  <si>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</si>
  <si>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</si>
  <si>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</si>
  <si>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</si>
  <si>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</si>
  <si>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</si>
  <si>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</si>
  <si>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</si>
  <si>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</si>
  <si>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</si>
  <si>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</si>
  <si>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</si>
  <si>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</si>
  <si>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</si>
  <si>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</si>
  <si>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</si>
  <si>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</si>
  <si>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</si>
  <si>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</si>
  <si>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</si>
  <si>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</si>
  <si>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</si>
  <si>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</si>
  <si>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</si>
  <si>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</si>
  <si>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</si>
  <si>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</si>
  <si>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</si>
  <si>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</si>
  <si>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</si>
  <si>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</si>
  <si>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</si>
  <si>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</si>
  <si>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</si>
  <si>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</si>
  <si>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</si>
  <si>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</si>
  <si>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</si>
  <si>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</si>
  <si>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</si>
  <si>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</si>
  <si>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</si>
  <si>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</si>
  <si>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</si>
  <si>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</si>
  <si>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</si>
  <si>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</si>
  <si>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</si>
  <si>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</si>
  <si>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</si>
  <si>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</si>
  <si>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</si>
  <si>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</si>
  <si>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</si>
  <si>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</si>
  <si>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</si>
  <si>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</si>
  <si>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</si>
  <si>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</si>
  <si>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</si>
  <si>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</si>
  <si>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</si>
  <si>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</si>
  <si>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</si>
  <si>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</si>
  <si>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</si>
  <si>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</si>
  <si>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</si>
  <si>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</si>
  <si>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</si>
  <si>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</si>
  <si>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</si>
  <si>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</si>
  <si>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</si>
  <si>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</si>
  <si>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</si>
  <si>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</si>
  <si>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</si>
  <si>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</si>
  <si>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</si>
  <si>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</si>
  <si>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</si>
  <si>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</si>
  <si>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</si>
  <si>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</si>
  <si>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</si>
  <si>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</si>
  <si>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</si>
  <si>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</si>
  <si>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</si>
  <si>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</si>
  <si>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</si>
  <si>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</si>
  <si>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</si>
  <si>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</si>
  <si>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</si>
  <si>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</si>
  <si>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</si>
  <si>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</si>
  <si>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</si>
  <si>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</si>
  <si>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</si>
  <si>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</si>
  <si>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</si>
  <si>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</si>
  <si>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</si>
  <si>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</si>
  <si>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</si>
  <si>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</si>
  <si>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</si>
  <si>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</si>
  <si>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</si>
  <si>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</si>
  <si>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</si>
  <si>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</si>
  <si>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</si>
  <si>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</si>
  <si>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</si>
  <si>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</si>
  <si>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</si>
  <si>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</si>
  <si>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</si>
  <si>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</si>
  <si>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</si>
  <si>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</si>
  <si>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</si>
  <si>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</si>
  <si>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</si>
  <si>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</si>
  <si>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</si>
  <si>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</si>
  <si>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</si>
  <si>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</si>
  <si>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</si>
  <si>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</si>
  <si>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</si>
  <si>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</si>
  <si>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</si>
  <si>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</si>
  <si>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</si>
  <si>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</si>
  <si>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</si>
  <si>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</si>
  <si>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</si>
  <si>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</si>
  <si>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</si>
  <si>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</si>
  <si>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</si>
  <si>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</si>
  <si>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</si>
  <si>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</si>
  <si>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</si>
  <si>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</si>
  <si>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</si>
  <si>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</si>
  <si>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</si>
  <si>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</si>
  <si>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</si>
  <si>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</si>
  <si>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</si>
  <si>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</si>
  <si>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</si>
  <si>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</si>
  <si>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</si>
  <si>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</si>
  <si>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</si>
  <si>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</si>
  <si>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</si>
  <si>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</si>
  <si>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</si>
  <si>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</si>
  <si>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</si>
  <si>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</si>
  <si>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</si>
  <si>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</si>
  <si>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</si>
  <si>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</si>
  <si>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</si>
  <si>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</si>
  <si>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</si>
  <si>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</si>
  <si>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</si>
  <si>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</si>
  <si>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</si>
  <si>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</si>
  <si>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</si>
  <si>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</si>
  <si>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</si>
  <si>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</si>
  <si>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</si>
  <si>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</si>
  <si>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</si>
  <si>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</si>
  <si>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</si>
  <si>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</si>
  <si>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</si>
  <si>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</si>
  <si>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</si>
  <si>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</si>
  <si>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</si>
  <si>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</si>
  <si>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</si>
  <si>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</si>
  <si>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</si>
  <si>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</si>
  <si>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</si>
  <si>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</si>
  <si>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</si>
  <si>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</si>
  <si>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</si>
  <si>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</si>
  <si>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</si>
  <si>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</si>
  <si>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</si>
  <si>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</si>
  <si>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</si>
  <si>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</si>
  <si>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</si>
  <si>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</si>
  <si>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</si>
  <si>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</si>
  <si>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</si>
  <si>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</si>
  <si>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</si>
  <si>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</si>
  <si>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</si>
  <si>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</si>
  <si>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</si>
  <si>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</si>
  <si>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</si>
  <si>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</si>
  <si>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</si>
  <si>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</si>
  <si>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</si>
  <si>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</si>
  <si>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</si>
  <si>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</si>
  <si>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</si>
  <si>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</si>
  <si>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</si>
  <si>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</si>
  <si>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</si>
  <si>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</si>
  <si>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</si>
  <si>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</si>
  <si>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</si>
  <si>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</si>
  <si>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</si>
  <si>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</si>
  <si>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</si>
  <si>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</si>
  <si>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</si>
  <si>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</si>
  <si>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</si>
  <si>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</si>
  <si>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</si>
  <si>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</si>
  <si>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</si>
  <si>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</si>
  <si>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</si>
  <si>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</si>
  <si>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</si>
  <si>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</si>
  <si>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</si>
  <si>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</si>
  <si>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</si>
  <si>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</si>
  <si>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</si>
  <si>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</si>
  <si>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</si>
  <si>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</si>
  <si>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</si>
  <si>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</si>
  <si>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</si>
  <si>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</si>
  <si>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</si>
  <si>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</si>
  <si>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</si>
  <si>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</si>
  <si>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</si>
  <si>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</si>
  <si>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</si>
  <si>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</si>
  <si>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</si>
  <si>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</si>
  <si>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</si>
  <si>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</si>
  <si>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</si>
  <si>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</si>
  <si>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</si>
  <si>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</si>
  <si>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</si>
  <si>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</si>
  <si>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</si>
  <si>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</si>
  <si>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</si>
  <si>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</si>
  <si>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</si>
  <si>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</si>
  <si>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</si>
  <si>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</si>
  <si>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</si>
  <si>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</si>
  <si>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</si>
  <si>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</si>
  <si>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</si>
  <si>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</si>
  <si>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</si>
  <si>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</si>
  <si>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</si>
  <si>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</si>
  <si>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</si>
  <si>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</si>
  <si>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</si>
  <si>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</si>
  <si>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</si>
  <si>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</si>
  <si>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</si>
  <si>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</si>
  <si>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</si>
  <si>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</si>
  <si>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</si>
  <si>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</si>
  <si>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</si>
  <si>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</si>
  <si>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</si>
  <si>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</si>
  <si>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</si>
  <si>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</si>
  <si>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</si>
  <si>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</si>
  <si>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</si>
  <si>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</si>
  <si>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</si>
  <si>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</si>
  <si>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</si>
  <si>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</si>
  <si>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</si>
  <si>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</si>
  <si>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</si>
  <si>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</si>
  <si>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</si>
  <si>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</si>
  <si>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</si>
  <si>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</si>
  <si>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</si>
  <si>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</si>
  <si>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</si>
  <si>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</si>
  <si>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</si>
  <si>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</si>
  <si>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</si>
  <si>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</si>
  <si>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</si>
  <si>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</si>
  <si>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</si>
  <si>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</si>
  <si>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</si>
  <si>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</si>
  <si>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</si>
  <si>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</si>
  <si>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</si>
  <si>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</si>
  <si>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</si>
  <si>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</si>
  <si>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</si>
  <si>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</si>
  <si>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</si>
  <si>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</si>
  <si>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</si>
  <si>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</si>
  <si>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</si>
  <si>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</si>
  <si>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</si>
  <si>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</si>
  <si>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</si>
  <si>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</si>
  <si>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</si>
  <si>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</si>
  <si>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</si>
  <si>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</si>
  <si>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</si>
  <si>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</si>
  <si>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</si>
  <si>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</si>
  <si>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</si>
  <si>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</si>
  <si>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</si>
  <si>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</si>
  <si>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</si>
  <si>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</si>
  <si>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</si>
  <si>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</si>
  <si>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</si>
  <si>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</si>
  <si>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</si>
  <si>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</si>
  <si>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</si>
  <si>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</si>
  <si>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</si>
  <si>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</si>
  <si>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</si>
  <si>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</si>
  <si>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</si>
  <si>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</si>
  <si>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</si>
  <si>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</si>
  <si>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</si>
  <si>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</si>
  <si>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</si>
  <si>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</si>
  <si>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</si>
  <si>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</si>
  <si>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</si>
  <si>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</si>
  <si>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</si>
  <si>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</si>
  <si>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</si>
  <si>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</si>
  <si>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</si>
  <si>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</si>
  <si>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</si>
  <si>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</si>
  <si>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</si>
  <si>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</si>
  <si>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</si>
  <si>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</si>
  <si>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</si>
  <si>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</si>
  <si>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</si>
  <si>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</si>
  <si>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</si>
  <si>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</si>
  <si>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</si>
  <si>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</si>
  <si>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</si>
  <si>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</si>
  <si>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</si>
  <si>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</si>
  <si>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</si>
  <si>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</si>
  <si>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</si>
  <si>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</si>
  <si>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</si>
  <si>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</si>
  <si>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</si>
  <si>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</si>
  <si>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</si>
  <si>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</si>
  <si>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</si>
  <si>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</si>
  <si>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</si>
  <si>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</si>
  <si>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</si>
  <si>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</si>
  <si>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</si>
  <si>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</si>
  <si>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</si>
  <si>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</si>
  <si>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</si>
  <si>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</si>
  <si>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</si>
  <si>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</si>
  <si>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</si>
  <si>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</si>
  <si>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</si>
  <si>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</si>
  <si>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</si>
  <si>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</si>
  <si>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</si>
  <si>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</si>
  <si>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</si>
  <si>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</si>
  <si>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</si>
  <si>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</si>
  <si>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</si>
  <si>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</si>
  <si>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</si>
  <si>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</si>
  <si>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</si>
  <si>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</si>
  <si>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</si>
  <si>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</si>
  <si>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</si>
  <si>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</si>
  <si>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</si>
  <si>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</si>
  <si>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</si>
  <si>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</si>
  <si>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</si>
  <si>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</si>
  <si>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</si>
  <si>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</si>
  <si>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</si>
  <si>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</si>
  <si>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</si>
  <si>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</si>
  <si>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</si>
  <si>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</si>
  <si>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</si>
  <si>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</si>
  <si>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</si>
  <si>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</si>
  <si>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</si>
  <si>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</si>
  <si>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</si>
  <si>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</si>
  <si>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</si>
  <si>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</si>
  <si>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</si>
  <si>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</si>
  <si>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</si>
  <si>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</si>
  <si>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</si>
  <si>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</si>
  <si>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</si>
  <si>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</si>
  <si>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</si>
  <si>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</si>
  <si>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</si>
  <si>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</si>
  <si>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</si>
  <si>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</si>
  <si>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</si>
  <si>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</si>
  <si>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</si>
  <si>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</si>
  <si>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</si>
  <si>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</si>
  <si>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</si>
  <si>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</si>
  <si>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</si>
  <si>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</si>
  <si>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</si>
  <si>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</si>
  <si>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</si>
  <si>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</si>
  <si>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</si>
  <si>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</si>
  <si>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</si>
  <si>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</si>
  <si>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</si>
  <si>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</si>
  <si>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</si>
  <si>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</si>
  <si>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</si>
  <si>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</si>
  <si>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</si>
  <si>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</si>
  <si>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</si>
  <si>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</si>
  <si>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</si>
  <si>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</si>
  <si>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</si>
  <si>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</si>
  <si>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</si>
  <si>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</si>
  <si>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</si>
  <si>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</si>
  <si>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</si>
  <si>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</si>
  <si>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</si>
  <si>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</si>
  <si>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</si>
  <si>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</si>
  <si>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</si>
  <si>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</si>
  <si>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</si>
  <si>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</si>
  <si>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</si>
  <si>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</si>
  <si>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</si>
  <si>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</si>
  <si>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</si>
  <si>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</si>
  <si>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</si>
  <si>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</si>
  <si>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</si>
  <si>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</si>
  <si>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</si>
  <si>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</si>
  <si>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</si>
  <si>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</si>
  <si>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</si>
  <si>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</si>
  <si>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</si>
  <si>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</si>
  <si>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</si>
  <si>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</si>
  <si>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</si>
  <si>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</si>
  <si>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</si>
  <si>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</si>
  <si>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</si>
  <si>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</si>
  <si>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</si>
  <si>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</si>
  <si>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</si>
  <si>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</si>
  <si>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</si>
  <si>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</si>
  <si>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</si>
  <si>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</si>
  <si>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</si>
  <si>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</si>
  <si>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</si>
  <si>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</si>
  <si>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</si>
  <si>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</si>
  <si>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</si>
  <si>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</si>
  <si>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</si>
  <si>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</si>
  <si>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</si>
  <si>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</si>
  <si>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</si>
  <si>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</si>
  <si>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</si>
  <si>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</si>
  <si>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</si>
  <si>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</si>
  <si>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</si>
  <si>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</si>
  <si>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</si>
  <si>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</si>
  <si>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</si>
  <si>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</si>
  <si>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</si>
  <si>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</si>
  <si>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</si>
  <si>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</si>
  <si>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</si>
  <si>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</si>
  <si>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</si>
  <si>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</si>
  <si>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</si>
  <si>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</si>
  <si>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</si>
  <si>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</si>
  <si>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</si>
  <si>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</si>
  <si>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</si>
  <si>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</si>
  <si>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</si>
  <si>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</si>
  <si>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</si>
  <si>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</si>
  <si>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</si>
  <si>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</si>
  <si>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</si>
  <si>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</si>
  <si>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</si>
  <si>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</si>
  <si>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</si>
  <si>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</si>
  <si>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</si>
  <si>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</si>
  <si>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</si>
  <si>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</si>
  <si>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</si>
  <si>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</si>
  <si>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</si>
  <si>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</si>
  <si>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</si>
  <si>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</si>
  <si>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</si>
  <si>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</si>
  <si>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</si>
  <si>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</si>
  <si>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</si>
  <si>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</si>
  <si>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</si>
  <si>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</si>
  <si>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</si>
  <si>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</si>
  <si>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</si>
  <si>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</si>
  <si>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</si>
  <si>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</si>
  <si>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</si>
  <si>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</si>
  <si>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</si>
  <si>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</si>
  <si>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</si>
  <si>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</si>
  <si>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</si>
  <si>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</si>
  <si>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</si>
  <si>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</si>
  <si>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</si>
  <si>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</si>
  <si>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</si>
  <si>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</si>
  <si>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</si>
  <si>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</si>
  <si>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</si>
  <si>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</si>
  <si>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</si>
  <si>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</si>
  <si>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</si>
  <si>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</si>
  <si>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</si>
  <si>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</si>
  <si>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</si>
  <si>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</si>
  <si>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</si>
  <si>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</si>
  <si>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</si>
  <si>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</si>
  <si>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</si>
  <si>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</si>
  <si>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</si>
  <si>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</si>
  <si>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</si>
  <si>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</si>
  <si>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</si>
  <si>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</si>
  <si>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</si>
  <si>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</si>
  <si>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</si>
  <si>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</si>
  <si>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</si>
  <si>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</si>
  <si>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</si>
  <si>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</si>
  <si>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</si>
  <si>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</si>
  <si>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</si>
  <si>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</si>
  <si>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</si>
  <si>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</si>
  <si>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</si>
  <si>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</si>
  <si>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</si>
  <si>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</si>
  <si>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</si>
  <si>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</si>
  <si>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</si>
  <si>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</si>
  <si>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</si>
  <si>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</si>
  <si>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</si>
  <si>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</si>
  <si>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</si>
  <si>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</si>
  <si>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</si>
  <si>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</si>
  <si>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</si>
  <si>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</si>
  <si>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</si>
  <si>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</si>
  <si>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</si>
  <si>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</si>
  <si>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</si>
  <si>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</si>
  <si>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</si>
  <si>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</si>
  <si>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</si>
  <si>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</si>
  <si>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</si>
  <si>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</si>
  <si>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</si>
  <si>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</si>
  <si>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</si>
  <si>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</si>
  <si>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</si>
  <si>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</si>
  <si>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</si>
  <si>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</si>
  <si>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</si>
  <si>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</si>
  <si>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</si>
  <si>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</si>
  <si>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</si>
  <si>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</si>
  <si>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</si>
  <si>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</si>
  <si>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</si>
  <si>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</si>
  <si>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</si>
  <si>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</si>
  <si>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</si>
  <si>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</si>
  <si>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</si>
  <si>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</si>
  <si>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</si>
  <si>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</si>
  <si>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</si>
  <si>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</si>
  <si>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</si>
  <si>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</si>
  <si>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</si>
  <si>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</si>
  <si>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</si>
  <si>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</si>
  <si>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</si>
  <si>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</si>
  <si>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</si>
  <si>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</si>
  <si>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</si>
  <si>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</si>
  <si>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</si>
  <si>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</si>
  <si>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</si>
  <si>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</si>
  <si>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</si>
  <si>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</si>
  <si>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</si>
  <si>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</si>
  <si>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</si>
  <si>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</si>
  <si>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</si>
  <si>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</si>
  <si>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</si>
  <si>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</si>
  <si>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</si>
  <si>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</si>
  <si>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</si>
  <si>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</si>
  <si>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</si>
  <si>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</si>
  <si>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</si>
  <si>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</si>
  <si>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</si>
  <si>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</si>
  <si>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</si>
  <si>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</si>
  <si>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</si>
  <si>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</si>
  <si>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</si>
  <si>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</si>
  <si>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</si>
  <si>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</si>
  <si>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</si>
  <si>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</si>
  <si>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</si>
  <si>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</si>
  <si>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</si>
  <si>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</si>
  <si>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</si>
  <si>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</si>
  <si>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</si>
  <si>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</si>
  <si>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</si>
  <si>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</si>
  <si>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</si>
  <si>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</si>
  <si>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</si>
  <si>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</si>
  <si>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</si>
  <si>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</si>
  <si>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</si>
  <si>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</si>
  <si>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</si>
  <si>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</si>
  <si>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</si>
  <si>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</si>
  <si>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</si>
  <si>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</si>
  <si>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</si>
  <si>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</si>
  <si>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</si>
  <si>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</si>
  <si>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</si>
  <si>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</si>
  <si>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</si>
  <si>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</si>
  <si>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</si>
  <si>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</si>
  <si>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</si>
  <si>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</si>
  <si>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</si>
  <si>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</si>
  <si>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</si>
  <si>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</si>
  <si>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</si>
  <si>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</si>
  <si>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</si>
  <si>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</si>
  <si>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</si>
  <si>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</si>
  <si>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</si>
  <si>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</si>
  <si>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</si>
  <si>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</si>
  <si>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</si>
  <si>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</si>
  <si>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</si>
  <si>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</si>
  <si>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</si>
  <si>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</si>
  <si>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</si>
  <si>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</si>
  <si>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</si>
  <si>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</si>
  <si>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</si>
  <si>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</si>
  <si>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</si>
  <si>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</si>
  <si>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</si>
  <si>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</si>
  <si>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</si>
  <si>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</si>
  <si>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</si>
  <si>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</si>
  <si>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</si>
  <si>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</si>
  <si>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</si>
  <si>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</si>
  <si>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</si>
  <si>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</si>
  <si>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</si>
  <si>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</si>
  <si>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</si>
  <si>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</si>
  <si>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</si>
  <si>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</si>
  <si>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</si>
  <si>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</si>
  <si>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</si>
  <si>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</si>
  <si>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</si>
  <si>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</si>
  <si>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</si>
  <si>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</si>
  <si>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</si>
  <si>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</si>
  <si>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</si>
  <si>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</si>
  <si>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</si>
  <si>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</si>
  <si>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</si>
  <si>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</si>
  <si>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</si>
  <si>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</si>
  <si>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</si>
  <si>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</si>
  <si>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</si>
  <si>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</si>
  <si>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</si>
  <si>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</si>
  <si>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</si>
  <si>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</si>
  <si>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</si>
  <si>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</si>
  <si>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</si>
  <si>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</si>
  <si>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</si>
  <si>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</si>
  <si>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</si>
  <si>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</si>
  <si>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</si>
  <si>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</si>
  <si>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</si>
  <si>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</si>
  <si>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</si>
  <si>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</si>
  <si>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</si>
  <si>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</si>
  <si>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</si>
  <si>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</si>
  <si>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</si>
  <si>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</si>
  <si>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</si>
  <si>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</si>
  <si>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</si>
  <si>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</si>
  <si>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</si>
  <si>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</si>
  <si>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</si>
  <si>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</si>
  <si>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</si>
  <si>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</si>
  <si>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</si>
  <si>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</si>
  <si>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</si>
  <si>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</si>
  <si>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</si>
  <si>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</si>
  <si>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</si>
  <si>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</si>
  <si>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</si>
  <si>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</si>
  <si>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</si>
  <si>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</si>
  <si>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</si>
  <si>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</si>
  <si>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</si>
  <si>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</si>
  <si>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</si>
  <si>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</si>
  <si>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</si>
  <si>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</si>
  <si>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</si>
  <si>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</si>
  <si>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</si>
  <si>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</si>
  <si>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</si>
  <si>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</si>
  <si>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</si>
  <si>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</si>
  <si>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</si>
  <si>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</si>
  <si>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</si>
  <si>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</si>
  <si>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</si>
  <si>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</si>
  <si>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</si>
  <si>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</si>
  <si>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</si>
  <si>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</si>
  <si>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</si>
  <si>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</si>
  <si>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</si>
  <si>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</si>
  <si>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</si>
  <si>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</si>
  <si>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</si>
  <si>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</si>
  <si>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</si>
  <si>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</si>
  <si>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</si>
  <si>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</si>
  <si>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</si>
  <si>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</si>
  <si>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</si>
  <si>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</si>
  <si>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</si>
  <si>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</si>
  <si>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</si>
  <si>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</si>
  <si>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</si>
  <si>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</si>
  <si>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</si>
  <si>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</si>
  <si>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</si>
  <si>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</si>
  <si>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</si>
  <si>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</si>
  <si>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</si>
  <si>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</si>
  <si>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</si>
  <si>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</si>
  <si>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</si>
  <si>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</si>
  <si>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</si>
  <si>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</si>
  <si>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</si>
  <si>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</si>
  <si>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</si>
  <si>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</si>
  <si>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</si>
  <si>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</si>
  <si>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</si>
  <si>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</si>
  <si>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</si>
  <si>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</si>
  <si>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</si>
  <si>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</si>
  <si>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</si>
  <si>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</si>
  <si>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</si>
  <si>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</si>
  <si>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</si>
  <si>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</si>
  <si>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</si>
  <si>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</si>
  <si>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</si>
  <si>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</si>
  <si>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</si>
  <si>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</si>
  <si>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</si>
  <si>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</si>
  <si>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</si>
  <si>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</si>
  <si>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</si>
  <si>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</si>
  <si>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</si>
  <si>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</si>
  <si>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</si>
  <si>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</si>
  <si>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</si>
  <si>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</si>
  <si>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</si>
  <si>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</si>
  <si>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</si>
  <si>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</si>
  <si>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</si>
  <si>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</si>
  <si>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</si>
  <si>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</si>
  <si>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</si>
  <si>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</si>
  <si>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</si>
  <si>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</si>
  <si>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</si>
  <si>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</si>
  <si>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</si>
  <si>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</si>
  <si>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</si>
  <si>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</si>
  <si>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</si>
  <si>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</si>
  <si>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</si>
  <si>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</si>
  <si>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</si>
  <si>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</si>
  <si>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</si>
  <si>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</si>
  <si>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</si>
  <si>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</si>
  <si>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</si>
  <si>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</si>
  <si>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</si>
  <si>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</si>
  <si>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</si>
  <si>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</si>
  <si>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</si>
  <si>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</si>
  <si>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</si>
  <si>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</si>
  <si>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</si>
  <si>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</si>
  <si>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</si>
  <si>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</si>
  <si>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</si>
  <si>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</si>
  <si>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</si>
  <si>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</si>
  <si>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</si>
  <si>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</si>
  <si>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</si>
  <si>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</si>
  <si>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</si>
  <si>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</si>
  <si>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</si>
  <si>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</si>
  <si>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</si>
  <si>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</si>
  <si>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</si>
  <si>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</si>
  <si>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</si>
  <si>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</si>
  <si>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</si>
  <si>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</si>
  <si>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</si>
  <si>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</si>
  <si>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</si>
  <si>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</si>
  <si>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</si>
  <si>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</si>
  <si>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</si>
  <si>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</si>
  <si>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</si>
  <si>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</si>
  <si>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</si>
  <si>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</si>
  <si>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</si>
  <si>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</si>
  <si>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</si>
  <si>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</si>
  <si>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</si>
  <si>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</si>
  <si>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</si>
  <si>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</si>
  <si>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</si>
  <si>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</si>
  <si>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</si>
  <si>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</si>
  <si>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</si>
  <si>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</si>
  <si>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</si>
  <si>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</si>
  <si>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</si>
  <si>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</si>
  <si>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</si>
  <si>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</si>
  <si>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</si>
  <si>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</si>
  <si>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</si>
  <si>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</si>
  <si>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</si>
  <si>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</si>
  <si>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</si>
  <si>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</si>
  <si>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</si>
  <si>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</si>
  <si>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</si>
  <si>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</si>
  <si>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</si>
  <si>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</si>
  <si>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</si>
  <si>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</si>
  <si>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</si>
  <si>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</si>
  <si>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</si>
  <si>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</si>
  <si>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</si>
  <si>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</si>
  <si>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</si>
  <si>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</si>
  <si>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</si>
  <si>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</si>
  <si>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</si>
  <si>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</si>
  <si>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</si>
  <si>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</si>
  <si>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</si>
  <si>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</si>
  <si>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</si>
  <si>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</si>
  <si>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</si>
  <si>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</si>
  <si>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</si>
  <si>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</si>
  <si>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</si>
  <si>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</si>
  <si>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</si>
  <si>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</si>
  <si>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</si>
  <si>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</si>
  <si>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</si>
  <si>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</si>
  <si>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</si>
  <si>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</si>
  <si>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</si>
  <si>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</si>
  <si>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</si>
  <si>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</si>
  <si>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</si>
  <si>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</si>
  <si>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</si>
  <si>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</si>
  <si>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</si>
  <si>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</si>
  <si>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</si>
  <si>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</si>
  <si>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</si>
  <si>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</si>
  <si>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</si>
  <si>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</si>
  <si>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</si>
  <si>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</si>
  <si>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</si>
  <si>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</si>
  <si>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</si>
  <si>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</si>
  <si>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</si>
  <si>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</si>
  <si>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</si>
  <si>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</si>
  <si>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</si>
  <si>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</si>
  <si>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</si>
  <si>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</si>
  <si>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</si>
  <si>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</si>
  <si>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</si>
  <si>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</si>
  <si>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</si>
  <si>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</si>
  <si>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</si>
  <si>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</si>
  <si>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</si>
  <si>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</si>
  <si>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</si>
  <si>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</si>
  <si>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</si>
  <si>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</si>
  <si>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</si>
  <si>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</si>
  <si>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</si>
  <si>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</si>
  <si>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</si>
  <si>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</si>
  <si>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</si>
  <si>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</si>
  <si>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</si>
  <si>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</si>
  <si>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</si>
  <si>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</si>
  <si>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</si>
  <si>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</si>
  <si>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</si>
  <si>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</si>
  <si>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</si>
  <si>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</si>
  <si>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</si>
  <si>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</si>
  <si>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</si>
  <si>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</si>
  <si>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</si>
  <si>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</si>
  <si>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</si>
  <si>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</si>
  <si>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</si>
  <si>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</si>
  <si>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</si>
  <si>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</si>
  <si>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</si>
  <si>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</si>
  <si>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</si>
  <si>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</si>
  <si>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</si>
  <si>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</si>
  <si>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</si>
  <si>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</si>
  <si>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</si>
  <si>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</si>
  <si>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</si>
  <si>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</si>
  <si>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</si>
  <si>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</si>
  <si>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</si>
  <si>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</si>
  <si>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</si>
  <si>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</si>
  <si>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</si>
  <si>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</si>
  <si>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</si>
  <si>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</si>
  <si>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</si>
  <si>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</si>
  <si>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</si>
  <si>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</si>
  <si>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</si>
  <si>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</si>
  <si>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</si>
  <si>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</si>
  <si>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</si>
  <si>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</si>
  <si>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</si>
  <si>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</si>
  <si>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</si>
  <si>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</si>
  <si>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</si>
  <si>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</si>
  <si>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</si>
  <si>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</si>
  <si>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</si>
  <si>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</si>
  <si>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</si>
  <si>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</si>
  <si>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</si>
  <si>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</si>
  <si>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</si>
  <si>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</si>
  <si>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</si>
  <si>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</si>
  <si>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</si>
  <si>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</si>
  <si>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</si>
  <si>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</si>
  <si>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</si>
  <si>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</si>
  <si>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</si>
  <si>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</si>
  <si>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</si>
  <si>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</si>
  <si>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</si>
  <si>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</si>
  <si>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</si>
  <si>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</si>
  <si>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</si>
  <si>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</si>
  <si>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</si>
  <si>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</si>
  <si>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</si>
  <si>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</si>
  <si>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</si>
  <si>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</si>
  <si>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</si>
  <si>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</si>
  <si>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</si>
  <si>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</si>
  <si>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</si>
  <si>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</si>
  <si>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</si>
  <si>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</si>
  <si>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</si>
  <si>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</si>
  <si>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</si>
  <si>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</si>
  <si>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</si>
  <si>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</si>
  <si>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</si>
  <si>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</si>
  <si>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</si>
  <si>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</si>
  <si>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</si>
  <si>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</si>
  <si>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</si>
  <si>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</si>
  <si>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</si>
  <si>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</si>
  <si>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</si>
  <si>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</si>
  <si>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</si>
  <si>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</si>
  <si>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</si>
  <si>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</si>
  <si>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</si>
  <si>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</si>
  <si>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</si>
  <si>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</si>
  <si>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</si>
  <si>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</si>
  <si>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</si>
  <si>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</si>
  <si>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</si>
  <si>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</si>
  <si>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</si>
  <si>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</si>
  <si>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</si>
  <si>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</si>
  <si>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</si>
  <si>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</si>
  <si>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</si>
  <si>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</si>
  <si>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</si>
  <si>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</si>
  <si>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</si>
  <si>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</si>
  <si>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</si>
  <si>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</si>
  <si>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</si>
  <si>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</si>
  <si>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</si>
  <si>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</si>
  <si>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</si>
  <si>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</si>
  <si>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</si>
  <si>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</si>
  <si>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</si>
  <si>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</si>
  <si>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</si>
  <si>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</si>
  <si>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</si>
  <si>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</si>
  <si>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</si>
  <si>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</si>
  <si>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</si>
  <si>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</si>
  <si>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</si>
  <si>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</si>
  <si>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</si>
  <si>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</si>
  <si>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</si>
  <si>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</si>
  <si>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</si>
  <si>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</si>
  <si>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</si>
  <si>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</si>
  <si>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</si>
  <si>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</si>
  <si>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</si>
  <si>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</si>
  <si>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</si>
  <si>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</si>
  <si>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</si>
  <si>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</si>
  <si>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</si>
  <si>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</si>
  <si>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</si>
  <si>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</si>
  <si>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</si>
  <si>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</si>
  <si>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</si>
  <si>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</si>
  <si>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</si>
  <si>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</si>
  <si>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</si>
  <si>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</si>
  <si>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</si>
  <si>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</si>
  <si>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</si>
  <si>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</si>
  <si>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</si>
  <si>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</si>
  <si>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</si>
  <si>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</si>
  <si>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</si>
  <si>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</si>
  <si>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</si>
  <si>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</si>
  <si>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</si>
  <si>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</si>
  <si>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</si>
  <si>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</si>
  <si>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</si>
  <si>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</si>
  <si>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</si>
  <si>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</si>
  <si>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</si>
  <si>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</si>
  <si>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</si>
  <si>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</si>
  <si>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</si>
  <si>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</si>
  <si>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</si>
  <si>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</si>
  <si>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</si>
  <si>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</si>
  <si>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</si>
  <si>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</si>
  <si>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</si>
  <si>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</si>
  <si>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</si>
  <si>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</si>
  <si>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</si>
  <si>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</si>
  <si>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</si>
  <si>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</si>
  <si>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</si>
  <si>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</si>
  <si>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</si>
  <si>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</si>
  <si>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</si>
  <si>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</si>
  <si>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</si>
  <si>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</si>
  <si>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</si>
  <si>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</si>
  <si>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</si>
  <si>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</si>
  <si>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</si>
  <si>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</si>
  <si>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</si>
  <si>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</si>
  <si>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</si>
  <si>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</si>
  <si>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</si>
  <si>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</si>
  <si>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</si>
  <si>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</si>
  <si>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</si>
  <si>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</si>
  <si>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</si>
  <si>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</si>
  <si>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</si>
  <si>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</si>
  <si>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</si>
  <si>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</si>
  <si>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</si>
  <si>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</si>
  <si>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</si>
  <si>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</si>
  <si>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</si>
  <si>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</si>
  <si>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</si>
  <si>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</si>
  <si>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</si>
  <si>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</si>
  <si>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</si>
  <si>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</si>
  <si>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</si>
  <si>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</si>
  <si>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</si>
  <si>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</si>
  <si>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</si>
  <si>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</si>
  <si>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</si>
  <si>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</si>
  <si>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</si>
  <si>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</si>
  <si>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</si>
  <si>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</si>
  <si>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</si>
  <si>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</si>
  <si>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</si>
  <si>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</si>
  <si>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</si>
  <si>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</si>
  <si>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</si>
  <si>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</si>
  <si>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</si>
  <si>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</si>
  <si>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</si>
  <si>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</si>
  <si>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</si>
  <si>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</si>
  <si>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</si>
  <si>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</si>
  <si>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</si>
  <si>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</si>
  <si>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</si>
  <si>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</si>
  <si>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</si>
  <si>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</si>
  <si>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</si>
  <si>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</si>
  <si>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</si>
  <si>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</si>
  <si>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</si>
  <si>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</si>
  <si>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</si>
  <si>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</si>
  <si>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</si>
  <si>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</si>
  <si>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</si>
  <si>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</si>
  <si>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</si>
  <si>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</si>
  <si>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</si>
  <si>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</si>
  <si>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</si>
  <si>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</si>
  <si>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</si>
  <si>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</si>
  <si>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</si>
  <si>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</si>
  <si>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</si>
  <si>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</si>
  <si>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</si>
  <si>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</si>
  <si>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</si>
  <si>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</si>
  <si>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</si>
  <si>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</si>
  <si>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</si>
  <si>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</si>
  <si>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</si>
  <si>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</si>
  <si>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</si>
  <si>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</si>
  <si>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</si>
  <si>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</si>
  <si>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</si>
  <si>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</si>
  <si>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</si>
  <si>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</si>
  <si>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</si>
  <si>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</si>
  <si>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</si>
  <si>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</si>
  <si>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</si>
  <si>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</si>
  <si>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</si>
  <si>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</si>
  <si>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</si>
  <si>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</si>
  <si>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</si>
  <si>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</si>
  <si>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</si>
  <si>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</si>
  <si>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</si>
  <si>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</si>
  <si>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</si>
  <si>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</si>
  <si>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</si>
  <si>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</si>
  <si>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</si>
  <si>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</si>
  <si>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</si>
  <si>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</si>
  <si>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</si>
  <si>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</si>
  <si>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</si>
  <si>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</si>
  <si>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</si>
  <si>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</si>
  <si>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</si>
  <si>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</si>
  <si>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</si>
  <si>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</si>
  <si>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</si>
  <si>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</si>
  <si>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</si>
  <si>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</si>
  <si>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</si>
  <si>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</si>
  <si>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</si>
  <si>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</si>
  <si>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</si>
  <si>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</si>
  <si>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</si>
  <si>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</si>
  <si>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</si>
  <si>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</si>
  <si>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</si>
  <si>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</si>
  <si>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</si>
  <si>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</si>
  <si>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</si>
  <si>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</si>
  <si>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</si>
  <si>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</si>
  <si>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</si>
  <si>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</si>
  <si>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</si>
  <si>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</si>
  <si>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</si>
  <si>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</si>
  <si>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</si>
  <si>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</si>
  <si>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</si>
  <si>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</si>
  <si>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</si>
  <si>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</si>
  <si>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</si>
  <si>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</si>
  <si>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</si>
  <si>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</si>
  <si>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</si>
  <si>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</si>
  <si>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</si>
  <si>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</si>
  <si>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</si>
  <si>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</si>
  <si>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</si>
  <si>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</si>
  <si>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</si>
  <si>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</si>
  <si>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</si>
  <si>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</si>
  <si>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</si>
  <si>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</si>
  <si>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</si>
  <si>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</si>
  <si>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</si>
  <si>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</si>
  <si>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</si>
  <si>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</si>
  <si>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</si>
  <si>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</si>
  <si>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</si>
  <si>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</si>
  <si>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</si>
  <si>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</si>
  <si>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</si>
  <si>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</si>
  <si>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</si>
  <si>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</si>
  <si>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</si>
  <si>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</si>
  <si>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</si>
  <si>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</si>
  <si>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</si>
  <si>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</si>
  <si>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</si>
  <si>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</si>
  <si>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</si>
  <si>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</si>
  <si>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</si>
  <si>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</si>
  <si>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</si>
  <si>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</si>
  <si>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</si>
  <si>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</si>
  <si>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</si>
  <si>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</si>
  <si>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</si>
  <si>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</si>
  <si>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</si>
  <si>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</si>
  <si>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</si>
  <si>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</si>
  <si>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</si>
  <si>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</si>
  <si>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</si>
  <si>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</si>
  <si>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</si>
  <si>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</si>
  <si>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</si>
  <si>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</si>
  <si>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</si>
  <si>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</si>
  <si>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</si>
  <si>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</si>
  <si>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</si>
  <si>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</si>
  <si>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</si>
  <si>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</si>
  <si>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</si>
  <si>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</si>
  <si>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</si>
  <si>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</si>
  <si>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</si>
  <si>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</si>
  <si>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</si>
  <si>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</si>
  <si>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</si>
  <si>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</si>
  <si>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</si>
  <si>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</si>
  <si>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</si>
  <si>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</si>
  <si>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</si>
  <si>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</si>
  <si>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</si>
  <si>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</si>
  <si>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</si>
  <si>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</si>
  <si>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</si>
  <si>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</si>
  <si>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</si>
  <si>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</si>
  <si>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</si>
  <si>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</si>
  <si>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</si>
  <si>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</si>
  <si>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</si>
  <si>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</si>
  <si>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</si>
  <si>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</si>
  <si>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</si>
  <si>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</si>
  <si>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</si>
  <si>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</si>
  <si>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</si>
  <si>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</si>
  <si>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</si>
  <si>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</si>
  <si>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</si>
  <si>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</si>
  <si>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</si>
  <si>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</si>
  <si>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</si>
  <si>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</si>
  <si>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</si>
  <si>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</si>
  <si>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</si>
  <si>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</si>
  <si>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</si>
  <si>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</si>
  <si>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</si>
  <si>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</si>
  <si>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</si>
  <si>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</si>
  <si>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</si>
  <si>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</si>
  <si>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</si>
  <si>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</si>
  <si>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</si>
  <si>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</si>
  <si>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</si>
  <si>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</si>
  <si>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</si>
  <si>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</si>
  <si>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</si>
  <si>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</si>
  <si>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</si>
  <si>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</si>
  <si>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</si>
  <si>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</si>
  <si>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</si>
  <si>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</si>
  <si>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</si>
  <si>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</si>
  <si>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</si>
  <si>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</si>
  <si>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</si>
  <si>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</si>
  <si>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</si>
  <si>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</si>
  <si>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</si>
  <si>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</si>
  <si>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</si>
  <si>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</si>
  <si>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</si>
  <si>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</si>
  <si>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</si>
  <si>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</si>
  <si>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</si>
  <si>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</si>
  <si>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</si>
  <si>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</si>
  <si>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</si>
  <si>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</si>
  <si>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</si>
  <si>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</si>
  <si>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</si>
  <si>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</si>
  <si>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</si>
  <si>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</si>
  <si>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</si>
  <si>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</si>
  <si>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</si>
  <si>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</si>
  <si>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</si>
  <si>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</si>
  <si>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</si>
  <si>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</si>
  <si>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</si>
  <si>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</si>
  <si>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</si>
  <si>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</si>
  <si>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</si>
  <si>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</si>
  <si>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</si>
  <si>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</si>
  <si>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</si>
  <si>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</si>
  <si>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</si>
  <si>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</si>
  <si>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</si>
  <si>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</si>
  <si>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</si>
  <si>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</si>
  <si>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</si>
  <si>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</si>
  <si>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</si>
  <si>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</si>
  <si>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</si>
  <si>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</si>
  <si>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</si>
  <si>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</si>
  <si>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</si>
  <si>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</si>
  <si>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</si>
  <si>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</si>
  <si>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</si>
  <si>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</si>
  <si>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</si>
  <si>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</si>
  <si>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</si>
  <si>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</si>
  <si>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</si>
  <si>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</si>
  <si>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</si>
  <si>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</si>
  <si>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</si>
  <si>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</si>
  <si>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</si>
  <si>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</si>
  <si>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</si>
  <si>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</si>
  <si>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</si>
  <si>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</si>
  <si>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</si>
  <si>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</si>
  <si>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</si>
  <si>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</si>
  <si>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</si>
  <si>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</si>
  <si>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</si>
  <si>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</si>
  <si>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</si>
  <si>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</si>
  <si>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</si>
  <si>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</si>
  <si>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</si>
  <si>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</si>
  <si>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</si>
  <si>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</si>
  <si>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</si>
  <si>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</si>
  <si>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</si>
  <si>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</si>
  <si>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</si>
  <si>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</si>
  <si>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</si>
  <si>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</si>
  <si>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</si>
  <si>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</si>
  <si>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</si>
  <si>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</si>
  <si>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</si>
  <si>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</si>
  <si>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</si>
  <si>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</si>
  <si>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</si>
  <si>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</si>
  <si>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</si>
  <si>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</si>
  <si>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</si>
  <si>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</si>
  <si>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</si>
  <si>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</si>
  <si>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</si>
  <si>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</si>
  <si>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</si>
  <si>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</si>
  <si>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</si>
  <si>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</si>
  <si>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</si>
  <si>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</si>
  <si>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</si>
  <si>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</si>
  <si>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</si>
  <si>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</si>
  <si>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</si>
  <si>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</si>
  <si>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</si>
  <si>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</si>
  <si>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</si>
  <si>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</si>
  <si>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</si>
  <si>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</si>
  <si>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</si>
  <si>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</si>
  <si>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</si>
  <si>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</si>
  <si>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</si>
  <si>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</si>
  <si>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</si>
  <si>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</si>
  <si>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</si>
  <si>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</si>
  <si>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</si>
  <si>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</si>
  <si>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</si>
  <si>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</si>
  <si>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</si>
  <si>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</si>
  <si>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</si>
  <si>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</si>
  <si>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</si>
  <si>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</si>
  <si>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</si>
  <si>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</si>
  <si>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</si>
  <si>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</si>
  <si>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</si>
  <si>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</si>
  <si>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</si>
  <si>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</si>
  <si>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</si>
  <si>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</si>
  <si>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</si>
  <si>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</si>
  <si>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</si>
  <si>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</si>
  <si>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</si>
  <si>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</si>
  <si>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</si>
  <si>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</si>
  <si>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</si>
  <si>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</si>
  <si>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</si>
  <si>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</si>
  <si>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</si>
  <si>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</si>
  <si>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</si>
  <si>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</si>
  <si>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</si>
  <si>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</si>
  <si>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</si>
  <si>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</si>
  <si>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</si>
  <si>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</si>
  <si>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</si>
  <si>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</si>
  <si>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</si>
  <si>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</si>
  <si>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</si>
  <si>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</si>
  <si>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</si>
  <si>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</si>
  <si>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</si>
  <si>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</si>
  <si>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</si>
  <si>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</si>
  <si>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</si>
  <si>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</si>
  <si>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</si>
  <si>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</si>
  <si>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</si>
  <si>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</si>
  <si>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</si>
  <si>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</si>
  <si>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</si>
  <si>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</si>
  <si>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</si>
  <si>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</si>
  <si>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</si>
  <si>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</si>
  <si>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</si>
  <si>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</si>
  <si>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</si>
  <si>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</si>
  <si>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</si>
  <si>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</si>
  <si>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</si>
  <si>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</si>
  <si>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</si>
  <si>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</si>
  <si>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</si>
  <si>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</si>
  <si>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</si>
  <si>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</si>
  <si>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</si>
  <si>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</si>
  <si>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</si>
  <si>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</si>
  <si>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</si>
  <si>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</si>
  <si>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</si>
  <si>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</si>
  <si>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</si>
  <si>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</si>
  <si>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</si>
  <si>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</si>
  <si>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</si>
  <si>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</si>
  <si>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</si>
  <si>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</si>
  <si>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</si>
  <si>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</si>
  <si>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</si>
  <si>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</si>
  <si>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</si>
  <si>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</si>
  <si>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</si>
  <si>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</si>
  <si>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</si>
  <si>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</si>
  <si>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</si>
  <si>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</si>
  <si>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</si>
  <si>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</si>
  <si>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</si>
  <si>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</si>
  <si>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</si>
  <si>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</si>
  <si>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</si>
  <si>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</si>
  <si>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</si>
  <si>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</si>
  <si>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</si>
  <si>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</si>
  <si>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</si>
  <si>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</si>
  <si>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</si>
  <si>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</si>
  <si>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</si>
  <si>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</si>
  <si>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</si>
  <si>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</si>
  <si>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</si>
  <si>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</si>
  <si>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</si>
  <si>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</si>
  <si>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</si>
  <si>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</si>
  <si>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</si>
  <si>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</si>
  <si>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</si>
  <si>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</si>
  <si>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</si>
  <si>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</si>
  <si>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</si>
  <si>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</si>
  <si>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</si>
  <si>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</si>
  <si>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</si>
  <si>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</si>
  <si>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</si>
  <si>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</si>
  <si>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</si>
  <si>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</si>
  <si>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</si>
  <si>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</si>
  <si>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</si>
  <si>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</si>
  <si>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</si>
  <si>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</si>
  <si>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</si>
  <si>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</si>
  <si>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</si>
  <si>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</si>
  <si>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</si>
  <si>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</si>
  <si>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</si>
  <si>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</si>
  <si>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</si>
  <si>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</si>
  <si>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</si>
  <si>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</si>
  <si>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</si>
  <si>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</si>
  <si>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</si>
  <si>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</si>
  <si>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</si>
  <si>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</si>
  <si>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</si>
  <si>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</si>
  <si>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</si>
  <si>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</si>
  <si>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</si>
  <si>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</si>
  <si>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</si>
  <si>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</si>
  <si>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</si>
  <si>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</si>
  <si>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</si>
  <si>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</si>
  <si>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</si>
  <si>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</si>
  <si>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</si>
  <si>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</si>
  <si>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</si>
  <si>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</si>
  <si>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</si>
  <si>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</si>
  <si>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</si>
  <si>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</si>
  <si>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</si>
  <si>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</si>
  <si>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</si>
  <si>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</si>
  <si>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</si>
  <si>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</si>
  <si>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</si>
  <si>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</si>
  <si>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</si>
  <si>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</si>
  <si>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</si>
  <si>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</si>
  <si>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</si>
  <si>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</si>
  <si>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</si>
  <si>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</si>
  <si>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</si>
  <si>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</si>
  <si>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</si>
  <si>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</si>
  <si>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</si>
  <si>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</si>
  <si>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</si>
  <si>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</si>
  <si>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</si>
  <si>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</si>
  <si>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</si>
  <si>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</si>
  <si>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</si>
  <si>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</si>
  <si>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</si>
  <si>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</si>
  <si>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</si>
  <si>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</si>
  <si>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</si>
  <si>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</si>
  <si>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</si>
  <si>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</si>
  <si>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</si>
  <si>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</si>
  <si>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</si>
  <si>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</si>
  <si>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</si>
  <si>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</si>
  <si>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</si>
  <si>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</si>
  <si>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</si>
  <si>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</si>
  <si>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</si>
  <si>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</si>
  <si>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</si>
  <si>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</si>
  <si>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</si>
  <si>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</si>
  <si>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</si>
  <si>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</si>
  <si>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</si>
  <si>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</si>
  <si>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</si>
  <si>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</si>
  <si>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</si>
  <si>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</si>
  <si>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</si>
  <si>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</si>
  <si>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</si>
  <si>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</si>
  <si>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</si>
  <si>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</si>
  <si>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</si>
  <si>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</si>
  <si>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</si>
  <si>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</si>
  <si>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</si>
  <si>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</si>
  <si>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</si>
  <si>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</si>
  <si>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</si>
  <si>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</si>
  <si>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</si>
  <si>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</si>
  <si>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</si>
  <si>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</si>
  <si>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</si>
  <si>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</si>
  <si>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</si>
  <si>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</si>
  <si>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</si>
  <si>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</si>
  <si>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</si>
  <si>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</si>
  <si>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</si>
  <si>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</si>
  <si>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</si>
  <si>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</si>
  <si>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</si>
  <si>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</si>
  <si>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</si>
  <si>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</si>
  <si>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</si>
  <si>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</si>
  <si>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</si>
  <si>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</si>
  <si>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</si>
  <si>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</si>
  <si>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</si>
  <si>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</si>
  <si>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</si>
  <si>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</si>
  <si>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</si>
  <si>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</si>
  <si>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</si>
  <si>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</si>
  <si>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</si>
  <si>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</si>
  <si>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</si>
  <si>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</si>
  <si>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</si>
  <si>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</si>
  <si>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</si>
  <si>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</si>
  <si>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</si>
  <si>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</si>
  <si>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</si>
  <si>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</si>
  <si>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</si>
  <si>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</si>
  <si>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</si>
  <si>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</si>
  <si>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</si>
  <si>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</si>
  <si>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</si>
  <si>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</si>
  <si>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</si>
  <si>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</si>
  <si>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</si>
  <si>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</si>
  <si>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</si>
  <si>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</si>
  <si>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</si>
  <si>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</si>
  <si>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</si>
  <si>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</si>
  <si>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</si>
  <si>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</si>
  <si>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</si>
  <si>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</si>
  <si>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</si>
  <si>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</si>
  <si>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</si>
  <si>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</si>
  <si>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</si>
  <si>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</si>
  <si>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</si>
  <si>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</si>
  <si>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</si>
  <si>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</si>
  <si>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</si>
  <si>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</si>
  <si>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</si>
  <si>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</si>
  <si>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</si>
  <si>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</si>
  <si>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</si>
  <si>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</si>
  <si>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</si>
  <si>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</si>
  <si>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</si>
  <si>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</si>
  <si>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</si>
  <si>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</si>
  <si>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</si>
  <si>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</si>
  <si>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</si>
  <si>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</si>
  <si>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</si>
  <si>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</si>
  <si>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</si>
  <si>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</si>
  <si>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</si>
  <si>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</si>
  <si>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</si>
  <si>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</si>
  <si>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</si>
  <si>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</si>
  <si>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</si>
  <si>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</si>
  <si>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</si>
  <si>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</si>
  <si>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</si>
  <si>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</si>
  <si>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</si>
  <si>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</si>
  <si>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</si>
  <si>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</si>
  <si>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</si>
  <si>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</si>
  <si>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</si>
  <si>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</si>
  <si>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</si>
  <si>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</si>
  <si>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</si>
  <si>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</si>
  <si>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</si>
  <si>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</si>
  <si>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</si>
  <si>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</si>
  <si>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</si>
  <si>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</si>
  <si>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</si>
  <si>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</si>
  <si>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</si>
  <si>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</si>
  <si>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</si>
  <si>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</si>
  <si>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</si>
  <si>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</si>
  <si>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</si>
  <si>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</si>
  <si>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</si>
  <si>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</si>
  <si>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</si>
  <si>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</si>
  <si>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</si>
  <si>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</si>
  <si>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</si>
  <si>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</si>
  <si>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</si>
  <si>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</si>
  <si>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</si>
  <si>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</si>
  <si>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</si>
  <si>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</si>
  <si>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</si>
  <si>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</si>
  <si>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</si>
  <si>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</si>
  <si>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</si>
  <si>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</si>
  <si>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</si>
  <si>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</si>
  <si>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</si>
  <si>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</si>
  <si>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</si>
  <si>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</si>
  <si>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</si>
  <si>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</si>
  <si>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</si>
  <si>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</si>
  <si>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</si>
  <si>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</si>
  <si>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</si>
  <si>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</si>
  <si>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</si>
  <si>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</si>
  <si>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</si>
  <si>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</si>
  <si>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</si>
  <si>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</si>
  <si>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</si>
  <si>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</si>
  <si>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</si>
  <si>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</si>
  <si>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</si>
  <si>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</si>
  <si>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</si>
  <si>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</si>
  <si>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</si>
  <si>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</si>
  <si>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</si>
  <si>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</si>
  <si>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</si>
  <si>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</si>
  <si>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</si>
  <si>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</si>
  <si>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</si>
  <si>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</si>
  <si>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</si>
  <si>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</si>
  <si>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</si>
  <si>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</si>
  <si>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</si>
  <si>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</si>
  <si>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</si>
  <si>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</si>
  <si>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</si>
  <si>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</si>
  <si>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</si>
  <si>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</si>
  <si>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</si>
  <si>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</si>
  <si>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</si>
  <si>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</si>
  <si>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</si>
  <si>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</si>
  <si>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</si>
  <si>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</si>
  <si>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</si>
  <si>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</si>
  <si>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</si>
  <si>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</si>
  <si>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</si>
  <si>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</si>
  <si>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</si>
  <si>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</si>
  <si>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</si>
  <si>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</si>
  <si>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</si>
  <si>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</si>
  <si>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</si>
  <si>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</si>
  <si>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</si>
  <si>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</si>
  <si>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</si>
  <si>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</si>
  <si>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</si>
  <si>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</si>
  <si>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</si>
  <si>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</si>
  <si>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</si>
  <si>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</si>
  <si>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</si>
  <si>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</si>
  <si>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</si>
  <si>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</si>
  <si>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</si>
  <si>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</si>
  <si>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</si>
  <si>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</si>
  <si>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</si>
  <si>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</si>
  <si>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</si>
  <si>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</si>
  <si>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</si>
  <si>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</si>
  <si>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</si>
  <si>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</si>
  <si>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</si>
  <si>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</si>
  <si>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</si>
  <si>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</si>
  <si>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</si>
  <si>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</si>
  <si>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</si>
  <si>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</si>
  <si>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</si>
  <si>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</si>
  <si>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</si>
  <si>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</si>
  <si>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</si>
  <si>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</si>
  <si>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</si>
  <si>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</si>
  <si>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</si>
  <si>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</si>
  <si>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</si>
  <si>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</si>
  <si>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</si>
  <si>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</si>
  <si>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</si>
  <si>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</si>
  <si>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</si>
  <si>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</si>
  <si>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</si>
  <si>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</si>
  <si>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</si>
  <si>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</si>
  <si>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</si>
  <si>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</si>
  <si>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</si>
  <si>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</si>
  <si>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</si>
  <si>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</si>
  <si>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</si>
  <si>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</si>
  <si>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</si>
  <si>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</si>
  <si>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</si>
  <si>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</si>
  <si>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</si>
  <si>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</si>
  <si>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</si>
  <si>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</si>
  <si>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</si>
  <si>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</si>
  <si>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</si>
  <si>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</si>
  <si>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</si>
  <si>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</si>
  <si>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</si>
  <si>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</si>
  <si>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</si>
  <si>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</si>
  <si>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</si>
  <si>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</si>
  <si>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</si>
  <si>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</si>
  <si>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</si>
  <si>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</si>
  <si>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</si>
  <si>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</si>
  <si>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</si>
  <si>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</si>
  <si>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</si>
  <si>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</si>
  <si>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</si>
  <si>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</si>
  <si>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</si>
  <si>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</si>
  <si>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</si>
  <si>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</si>
  <si>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</si>
  <si>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</si>
  <si>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</si>
  <si>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</si>
  <si>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</si>
  <si>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</si>
  <si>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</si>
  <si>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</si>
  <si>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</si>
  <si>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</si>
  <si>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</si>
  <si>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</si>
  <si>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</si>
  <si>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</si>
  <si>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</si>
  <si>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</si>
  <si>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</si>
  <si>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</si>
  <si>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</si>
  <si>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</si>
  <si>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</si>
  <si>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</si>
  <si>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</si>
  <si>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</si>
  <si>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</si>
  <si>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</si>
  <si>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</si>
  <si>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</si>
  <si>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</si>
  <si>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</si>
  <si>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</si>
  <si>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</si>
  <si>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</si>
  <si>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</si>
  <si>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</si>
  <si>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</si>
  <si>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</si>
  <si>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</si>
  <si>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</si>
  <si>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</si>
  <si>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</si>
  <si>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</si>
  <si>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</si>
  <si>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</si>
  <si>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</si>
  <si>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</si>
  <si>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</si>
  <si>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</si>
  <si>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</si>
  <si>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</si>
  <si>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</si>
  <si>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</si>
  <si>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</si>
  <si>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</si>
  <si>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</si>
  <si>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</si>
  <si>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</si>
  <si>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</si>
  <si>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</si>
  <si>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</si>
  <si>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</si>
  <si>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</si>
  <si>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</si>
  <si>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</si>
  <si>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</si>
  <si>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</si>
  <si>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</si>
  <si>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</si>
  <si>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</si>
  <si>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</si>
  <si>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</si>
  <si>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</si>
  <si>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</si>
  <si>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</si>
  <si>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</si>
  <si>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</si>
  <si>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</si>
  <si>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</si>
  <si>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</si>
  <si>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</si>
  <si>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</si>
  <si>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</si>
  <si>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</si>
  <si>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</si>
  <si>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</si>
  <si>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</si>
  <si>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</si>
  <si>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</si>
  <si>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</si>
  <si>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</si>
  <si>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</si>
  <si>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</si>
  <si>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</si>
  <si>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</si>
  <si>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</si>
  <si>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</si>
  <si>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</si>
  <si>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</si>
  <si>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</si>
  <si>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</si>
  <si>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</si>
  <si>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</si>
  <si>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</si>
  <si>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</si>
  <si>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</si>
  <si>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</si>
  <si>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</si>
  <si>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</si>
  <si>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</si>
  <si>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</si>
  <si>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</si>
  <si>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</si>
  <si>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</si>
  <si>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</si>
  <si>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</si>
  <si>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</si>
  <si>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</si>
  <si>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</si>
  <si>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</si>
  <si>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</si>
  <si>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</si>
  <si>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</si>
  <si>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</si>
  <si>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</si>
  <si>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</si>
  <si>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</si>
  <si>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</si>
  <si>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</si>
  <si>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</si>
  <si>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</si>
  <si>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</si>
  <si>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</si>
  <si>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</si>
  <si>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</si>
  <si>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</si>
  <si>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</si>
  <si>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</si>
  <si>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</si>
  <si>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</si>
  <si>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</si>
  <si>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</si>
  <si>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</si>
  <si>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</si>
  <si>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</si>
  <si>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</si>
  <si>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</si>
  <si>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</si>
  <si>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</si>
  <si>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</si>
  <si>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</si>
  <si>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</si>
  <si>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</si>
  <si>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</si>
  <si>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</si>
  <si>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</si>
  <si>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</si>
  <si>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</si>
  <si>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</si>
  <si>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</si>
  <si>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</si>
  <si>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</si>
  <si>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</si>
  <si>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</si>
  <si>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</si>
  <si>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</si>
  <si>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</si>
  <si>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</si>
  <si>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</si>
  <si>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</si>
  <si>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</si>
  <si>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</si>
  <si>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</si>
  <si>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</si>
  <si>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</si>
  <si>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</si>
  <si>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</si>
  <si>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</si>
  <si>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</si>
  <si>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</si>
  <si>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</si>
  <si>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</si>
  <si>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</si>
  <si>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</si>
  <si>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</si>
  <si>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</si>
  <si>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</si>
  <si>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</si>
  <si>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</si>
  <si>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</si>
  <si>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</si>
  <si>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</si>
  <si>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</si>
  <si>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</si>
  <si>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</si>
  <si>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</si>
  <si>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</si>
  <si>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</si>
  <si>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</si>
  <si>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</si>
  <si>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</si>
  <si>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</si>
  <si>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</si>
  <si>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</si>
  <si>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</si>
  <si>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</si>
  <si>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</si>
  <si>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</si>
  <si>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</si>
  <si>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</si>
  <si>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</si>
  <si>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</si>
  <si>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</si>
  <si>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</si>
  <si>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</si>
  <si>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</si>
  <si>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</si>
  <si>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</si>
  <si>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</si>
  <si>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</si>
  <si>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</si>
  <si>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</si>
  <si>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</si>
  <si>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</si>
  <si>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</si>
  <si>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</si>
  <si>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</si>
  <si>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</si>
  <si>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</si>
  <si>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</si>
  <si>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</si>
  <si>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</si>
  <si>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</si>
  <si>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</si>
  <si>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</si>
  <si>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</si>
  <si>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</si>
  <si>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</si>
  <si>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</si>
  <si>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</si>
  <si>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</si>
  <si>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</si>
  <si>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</si>
  <si>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</si>
  <si>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</si>
  <si>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</si>
  <si>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</si>
  <si>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</si>
  <si>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</si>
  <si>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</si>
  <si>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</si>
  <si>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</si>
  <si>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</si>
  <si>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</si>
  <si>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</si>
  <si>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</si>
  <si>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</si>
  <si>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</si>
  <si>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</si>
  <si>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</si>
  <si>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</si>
  <si>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</si>
  <si>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</si>
  <si>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</si>
  <si>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</si>
  <si>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</si>
  <si>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</si>
  <si>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</si>
  <si>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</si>
  <si>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</si>
  <si>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</si>
  <si>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</si>
  <si>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</si>
  <si>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</si>
  <si>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</si>
  <si>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</si>
  <si>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</si>
  <si>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</si>
  <si>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</si>
  <si>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</si>
  <si>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</si>
  <si>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</si>
  <si>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</si>
  <si>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</si>
  <si>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</si>
  <si>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</si>
  <si>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</si>
  <si>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</si>
  <si>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</si>
  <si>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</si>
  <si>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</si>
  <si>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</si>
  <si>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</si>
  <si>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</si>
  <si>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</si>
  <si>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</si>
  <si>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</si>
  <si>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</si>
  <si>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</si>
  <si>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</si>
  <si>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</si>
  <si>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</si>
  <si>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</si>
  <si>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</si>
  <si>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</si>
  <si>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</si>
  <si>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</si>
  <si>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</si>
  <si>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</si>
  <si>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</si>
  <si>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</si>
  <si>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</si>
  <si>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</si>
  <si>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</si>
  <si>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</si>
  <si>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</si>
  <si>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</si>
  <si>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</si>
  <si>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</si>
  <si>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</si>
  <si>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</si>
  <si>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</si>
  <si>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</si>
  <si>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</si>
  <si>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</si>
  <si>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</si>
  <si>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</si>
  <si>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</si>
  <si>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</si>
  <si>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</si>
  <si>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</si>
  <si>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</si>
  <si>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</si>
  <si>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</si>
  <si>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</si>
  <si>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</si>
  <si>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</si>
  <si>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</si>
  <si>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</si>
  <si>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</si>
  <si>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</si>
  <si>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</si>
  <si>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</si>
  <si>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</si>
  <si>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</si>
  <si>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</si>
  <si>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</si>
  <si>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</si>
  <si>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</si>
  <si>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</si>
  <si>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</si>
  <si>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</si>
  <si>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</si>
  <si>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</si>
  <si>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</si>
  <si>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</si>
  <si>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</si>
  <si>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</si>
  <si>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</si>
  <si>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</si>
  <si>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</si>
  <si>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</si>
  <si>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</si>
  <si>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</si>
  <si>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</si>
  <si>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</si>
  <si>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</si>
  <si>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</si>
  <si>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</si>
  <si>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</si>
  <si>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</si>
  <si>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</si>
  <si>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</si>
  <si>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</si>
  <si>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</si>
  <si>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</si>
  <si>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</si>
  <si>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</si>
  <si>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</si>
  <si>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</si>
  <si>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</si>
  <si>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</si>
  <si>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</si>
  <si>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</si>
  <si>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</si>
  <si>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</si>
  <si>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</si>
  <si>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</si>
  <si>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</si>
  <si>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</si>
  <si>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</si>
  <si>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</si>
  <si>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</si>
  <si>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</si>
  <si>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</si>
  <si>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</si>
  <si>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</si>
  <si>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</si>
  <si>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</si>
  <si>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</si>
  <si>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</si>
  <si>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</si>
  <si>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</si>
  <si>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</si>
  <si>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</si>
  <si>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</si>
  <si>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</si>
  <si>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</si>
  <si>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</si>
  <si>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</si>
  <si>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</si>
  <si>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</si>
  <si>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</si>
  <si>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</si>
  <si>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</si>
  <si>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</si>
  <si>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</si>
  <si>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</si>
  <si>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</si>
  <si>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</si>
  <si>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</si>
  <si>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</si>
  <si>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</si>
  <si>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</si>
  <si>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</si>
  <si>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</si>
  <si>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</si>
  <si>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</si>
  <si>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</si>
  <si>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</si>
  <si>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</si>
  <si>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</si>
  <si>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</si>
  <si>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</si>
  <si>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</si>
  <si>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</si>
  <si>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</si>
  <si>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</si>
  <si>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</si>
  <si>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</si>
  <si>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</si>
  <si>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</si>
  <si>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</si>
  <si>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</si>
  <si>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</si>
  <si>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</si>
  <si>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</si>
  <si>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</si>
  <si>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</si>
  <si>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</si>
  <si>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</si>
  <si>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</si>
  <si>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</si>
  <si>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</si>
  <si>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</si>
  <si>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</si>
  <si>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</si>
  <si>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</si>
  <si>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</si>
  <si>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</si>
  <si>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</si>
  <si>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</si>
  <si>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</si>
  <si>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</si>
  <si>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</si>
  <si>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</si>
  <si>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</si>
  <si>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</si>
  <si>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</si>
  <si>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</si>
  <si>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</si>
  <si>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</si>
  <si>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</si>
  <si>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</si>
  <si>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</si>
  <si>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</si>
  <si>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</si>
  <si>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</si>
  <si>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</si>
  <si>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</si>
  <si>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</si>
  <si>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</si>
  <si>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</si>
  <si>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</si>
  <si>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</si>
  <si>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</si>
  <si>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</si>
  <si>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</si>
  <si>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</si>
  <si>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</si>
  <si>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</si>
  <si>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</si>
  <si>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</si>
  <si>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</si>
  <si>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</si>
  <si>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</si>
  <si>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</si>
  <si>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</si>
  <si>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</si>
  <si>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</si>
  <si>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</si>
  <si>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</si>
  <si>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</si>
  <si>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</si>
  <si>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</si>
  <si>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</si>
  <si>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</si>
  <si>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</si>
  <si>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</si>
  <si>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</si>
  <si>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</si>
  <si>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</si>
  <si>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</si>
  <si>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</si>
  <si>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</si>
  <si>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</si>
  <si>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</si>
  <si>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</si>
  <si>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</si>
  <si>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</si>
  <si>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</si>
  <si>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</si>
  <si>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</si>
  <si>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</si>
  <si>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</si>
  <si>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</si>
  <si>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</si>
  <si>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</si>
  <si>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</si>
  <si>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</si>
  <si>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</si>
  <si>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</si>
  <si>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</si>
  <si>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</si>
  <si>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</si>
  <si>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</si>
  <si>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</si>
  <si>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</si>
  <si>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</si>
  <si>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</si>
  <si>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</si>
  <si>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</si>
  <si>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</si>
  <si>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</si>
  <si>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</si>
  <si>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</si>
  <si>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</si>
  <si>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</si>
  <si>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</si>
  <si>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</si>
  <si>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</si>
  <si>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</si>
  <si>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</si>
  <si>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</si>
  <si>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</si>
  <si>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</si>
  <si>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</si>
  <si>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</si>
  <si>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</si>
  <si>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</si>
  <si>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</si>
  <si>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</si>
  <si>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</si>
  <si>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</si>
  <si>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</si>
  <si>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</si>
  <si>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</si>
  <si>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</si>
  <si>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</si>
  <si>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</si>
  <si>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</si>
  <si>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</si>
  <si>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</si>
  <si>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</si>
  <si>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</si>
  <si>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</si>
  <si>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</si>
  <si>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</si>
  <si>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</si>
  <si>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</si>
  <si>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</si>
  <si>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</si>
  <si>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</si>
  <si>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</si>
  <si>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</si>
  <si>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</si>
  <si>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</si>
  <si>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</si>
  <si>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</si>
  <si>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</si>
  <si>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</si>
  <si>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</si>
  <si>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</si>
  <si>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</si>
  <si>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</si>
  <si>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</si>
  <si>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</si>
  <si>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</si>
  <si>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</si>
  <si>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</si>
  <si>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</si>
  <si>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</si>
  <si>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</si>
  <si>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</si>
  <si>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</si>
  <si>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</si>
  <si>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</si>
  <si>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</si>
  <si>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</si>
  <si>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</si>
  <si>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</si>
  <si>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</si>
  <si>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</si>
  <si>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</si>
  <si>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</si>
  <si>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</si>
  <si>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</si>
  <si>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</si>
  <si>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</si>
  <si>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</si>
  <si>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</si>
  <si>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</si>
  <si>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</si>
  <si>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</si>
  <si>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</si>
  <si>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</si>
  <si>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</si>
  <si>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</si>
  <si>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</si>
  <si>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</si>
  <si>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</si>
  <si>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</si>
  <si>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</si>
  <si>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</si>
  <si>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</si>
  <si>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</si>
  <si>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</si>
  <si>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</si>
  <si>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</si>
  <si>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</si>
  <si>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</si>
  <si>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</si>
  <si>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</si>
  <si>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</si>
  <si>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</si>
  <si>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</si>
  <si>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</si>
  <si>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</si>
  <si>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</si>
  <si>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</si>
  <si>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</si>
  <si>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</si>
  <si>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</si>
  <si>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</si>
  <si>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</si>
  <si>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</si>
  <si>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</si>
  <si>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</si>
  <si>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</si>
  <si>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</si>
  <si>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</si>
  <si>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</si>
  <si>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</si>
  <si>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</si>
  <si>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</si>
  <si>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</si>
  <si>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</si>
  <si>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</si>
  <si>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</si>
  <si>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</si>
  <si>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</si>
  <si>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</si>
  <si>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</si>
  <si>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</si>
  <si>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</si>
  <si>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</si>
  <si>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</si>
  <si>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</si>
  <si>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</si>
  <si>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</si>
  <si>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</si>
  <si>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</si>
  <si>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</si>
  <si>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</si>
  <si>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</si>
  <si>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</si>
  <si>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</si>
  <si>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</si>
  <si>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</si>
  <si>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</si>
  <si>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</si>
  <si>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</si>
  <si>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</si>
  <si>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</si>
  <si>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</si>
  <si>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</si>
  <si>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</si>
  <si>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</si>
  <si>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</si>
  <si>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</si>
  <si>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</si>
  <si>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</si>
  <si>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</si>
  <si>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</si>
  <si>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</si>
  <si>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</si>
  <si>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</si>
  <si>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</si>
  <si>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</si>
  <si>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</si>
  <si>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</si>
  <si>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</si>
  <si>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</si>
  <si>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</si>
  <si>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</si>
  <si>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</si>
  <si>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</si>
  <si>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</si>
  <si>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</si>
  <si>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</si>
  <si>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</si>
  <si>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</si>
  <si>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</si>
  <si>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</si>
  <si>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</si>
  <si>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</si>
  <si>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</si>
  <si>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</si>
  <si>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</si>
  <si>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</si>
  <si>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</si>
  <si>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</si>
  <si>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</si>
  <si>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</si>
  <si>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</si>
  <si>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</si>
  <si>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</si>
  <si>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</si>
  <si>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</si>
  <si>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</si>
  <si>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</si>
  <si>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</si>
  <si>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</si>
  <si>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</si>
  <si>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</si>
  <si>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</si>
  <si>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</si>
  <si>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</si>
  <si>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</si>
  <si>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</si>
  <si>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</si>
  <si>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</si>
  <si>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</si>
  <si>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</si>
  <si>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</si>
  <si>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</si>
  <si>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</si>
  <si>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</si>
  <si>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</si>
  <si>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</si>
  <si>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</si>
  <si>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</si>
  <si>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</si>
  <si>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</si>
  <si>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</si>
  <si>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</si>
  <si>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</si>
  <si>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</si>
  <si>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</si>
  <si>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</si>
  <si>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</si>
  <si>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</si>
  <si>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</si>
  <si>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</si>
  <si>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</si>
  <si>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</si>
  <si>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</si>
  <si>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</si>
  <si>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</si>
  <si>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</si>
  <si>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</si>
  <si>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</si>
  <si>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</si>
  <si>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</si>
  <si>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</si>
  <si>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</si>
  <si>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</si>
  <si>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</si>
  <si>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</si>
  <si>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</si>
  <si>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</si>
  <si>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</si>
  <si>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</si>
  <si>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</si>
  <si>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</si>
  <si>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</si>
  <si>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</si>
  <si>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</si>
  <si>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</si>
  <si>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</si>
  <si>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</si>
  <si>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</si>
  <si>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</si>
  <si>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</si>
  <si>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</si>
  <si>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</si>
  <si>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</si>
  <si>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</si>
  <si>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</si>
  <si>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</si>
  <si>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</si>
  <si>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</si>
  <si>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</si>
  <si>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</si>
  <si>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</si>
  <si>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</si>
  <si>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</si>
  <si>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</si>
  <si>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</si>
  <si>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</si>
  <si>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</si>
  <si>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</si>
  <si>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</si>
  <si>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</si>
  <si>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</si>
  <si>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</si>
  <si>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</si>
  <si>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</si>
  <si>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</si>
  <si>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</si>
  <si>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</si>
  <si>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</si>
  <si>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</si>
  <si>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</si>
  <si>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</si>
  <si>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</si>
  <si>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</si>
  <si>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</si>
  <si>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</si>
  <si>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</si>
  <si>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</si>
  <si>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</si>
  <si>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</si>
  <si>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</si>
  <si>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</si>
  <si>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</si>
  <si>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</si>
  <si>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</si>
  <si>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</si>
  <si>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</si>
  <si>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</si>
  <si>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</si>
  <si>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</si>
  <si>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</si>
  <si>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</si>
  <si>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</si>
  <si>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</si>
  <si>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</si>
  <si>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</si>
  <si>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</si>
  <si>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</si>
  <si>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</si>
  <si>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</si>
  <si>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</si>
  <si>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</si>
  <si>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</si>
  <si>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</si>
  <si>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</si>
  <si>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</si>
  <si>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</si>
  <si>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</si>
  <si>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</si>
  <si>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</si>
  <si>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</si>
  <si>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</si>
  <si>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</si>
  <si>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</si>
  <si>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</si>
  <si>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</si>
  <si>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</si>
  <si>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</si>
  <si>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</si>
  <si>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</si>
  <si>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</si>
  <si>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</si>
  <si>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</si>
  <si>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</si>
  <si>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</si>
  <si>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</si>
  <si>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</si>
  <si>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</si>
  <si>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</si>
  <si>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</si>
  <si>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</si>
  <si>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</si>
  <si>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</si>
  <si>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</si>
  <si>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</si>
  <si>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</si>
  <si>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</si>
  <si>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</si>
  <si>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</si>
  <si>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</si>
  <si>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</si>
  <si>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</si>
  <si>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</si>
  <si>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</si>
  <si>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</si>
  <si>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</si>
  <si>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</si>
  <si>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</si>
  <si>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</si>
  <si>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</si>
  <si>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</si>
  <si>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</si>
  <si>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</si>
  <si>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</si>
  <si>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</si>
  <si>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</si>
  <si>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</si>
  <si>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</si>
  <si>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</si>
  <si>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</si>
  <si>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</si>
  <si>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</si>
  <si>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</si>
  <si>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</si>
  <si>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</si>
  <si>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</si>
  <si>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</si>
  <si>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</si>
  <si>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</si>
  <si>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</si>
  <si>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</si>
  <si>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</si>
  <si>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</si>
  <si>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</si>
  <si>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</si>
  <si>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</si>
  <si>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</si>
  <si>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</si>
  <si>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</si>
  <si>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</si>
  <si>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</si>
  <si>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</si>
  <si>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</si>
  <si>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</si>
  <si>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</si>
  <si>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</si>
  <si>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</si>
  <si>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</si>
  <si>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</si>
  <si>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</si>
  <si>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</si>
  <si>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</si>
  <si>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</si>
  <si>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</si>
  <si>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</si>
  <si>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</si>
  <si>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</si>
  <si>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</si>
  <si>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</si>
  <si>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</si>
  <si>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</si>
  <si>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</si>
  <si>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</si>
  <si>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</si>
  <si>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</si>
  <si>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</si>
  <si>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</si>
  <si>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</si>
  <si>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</si>
  <si>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</si>
  <si>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</si>
  <si>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</si>
  <si>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</si>
  <si>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</si>
  <si>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</si>
  <si>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</si>
  <si>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</si>
  <si>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</si>
  <si>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</si>
  <si>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</si>
  <si>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</si>
  <si>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</si>
  <si>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</si>
  <si>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</si>
  <si>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</si>
  <si>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</si>
  <si>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</si>
  <si>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</si>
  <si>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</si>
  <si>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</si>
  <si>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</si>
  <si>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</si>
  <si>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</si>
  <si>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</si>
  <si>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</si>
  <si>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</si>
  <si>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</si>
  <si>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</si>
  <si>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</si>
  <si>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</si>
  <si>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</si>
  <si>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</si>
  <si>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</si>
  <si>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</si>
  <si>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</si>
  <si>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</si>
  <si>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</si>
  <si>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</si>
  <si>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</si>
  <si>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</si>
  <si>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</si>
  <si>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</si>
  <si>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</si>
  <si>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</si>
  <si>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</si>
  <si>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</si>
  <si>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</si>
  <si>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</si>
  <si>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</si>
  <si>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</si>
  <si>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</si>
  <si>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</si>
  <si>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</si>
  <si>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</si>
  <si>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</si>
  <si>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</si>
  <si>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</si>
  <si>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</si>
  <si>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</si>
  <si>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</si>
  <si>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</si>
  <si>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</si>
  <si>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</si>
  <si>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</si>
  <si>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</si>
  <si>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</si>
  <si>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</si>
  <si>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</si>
  <si>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</si>
  <si>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</si>
  <si>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</si>
  <si>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</si>
  <si>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</si>
  <si>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</si>
  <si>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</si>
  <si>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</si>
  <si>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</si>
  <si>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</si>
  <si>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</si>
  <si>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</si>
  <si>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</si>
  <si>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</si>
  <si>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</si>
  <si>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</si>
  <si>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</si>
  <si>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</si>
  <si>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</si>
  <si>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</si>
  <si>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</si>
  <si>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</si>
  <si>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</si>
  <si>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</si>
  <si>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</si>
  <si>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</si>
  <si>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</si>
  <si>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</si>
  <si>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</si>
  <si>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</si>
  <si>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</si>
  <si>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</si>
  <si>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</si>
  <si>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</si>
  <si>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</si>
  <si>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</si>
  <si>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</si>
  <si>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</si>
  <si>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</si>
  <si>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</si>
  <si>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</si>
  <si>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</si>
  <si>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</si>
  <si>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</si>
  <si>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</si>
  <si>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</si>
  <si>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</si>
  <si>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</si>
  <si>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</si>
  <si>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</si>
  <si>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</si>
  <si>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</si>
  <si>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</si>
  <si>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</si>
  <si>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</si>
  <si>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</si>
  <si>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</si>
  <si>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</si>
  <si>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</si>
  <si>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</si>
  <si>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</si>
  <si>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</si>
  <si>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</si>
  <si>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</si>
  <si>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</si>
  <si>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</si>
  <si>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</si>
  <si>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</si>
  <si>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</si>
  <si>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</si>
  <si>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</si>
  <si>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</si>
  <si>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</si>
  <si>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</si>
  <si>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</si>
  <si>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</si>
  <si>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</si>
  <si>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</si>
  <si>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</si>
  <si>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</si>
  <si>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</si>
  <si>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</si>
  <si>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</si>
  <si>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</si>
  <si>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</si>
  <si>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</si>
  <si>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</si>
  <si>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</si>
  <si>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</si>
  <si>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</si>
  <si>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</si>
  <si>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</si>
  <si>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</si>
  <si>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</si>
  <si>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</si>
  <si>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</si>
  <si>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</si>
  <si>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</si>
  <si>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</si>
  <si>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</si>
  <si>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</si>
  <si>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</si>
  <si>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</si>
  <si>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</si>
  <si>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</si>
  <si>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</si>
  <si>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</si>
  <si>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</si>
  <si>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</si>
  <si>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</si>
  <si>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</si>
  <si>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</si>
  <si>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</si>
  <si>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</si>
  <si>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</si>
  <si>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</si>
  <si>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</si>
  <si>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</si>
  <si>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</si>
  <si>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</si>
  <si>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</si>
  <si>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</si>
  <si>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</si>
  <si>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</si>
  <si>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</si>
  <si>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</si>
  <si>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</si>
  <si>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</si>
  <si>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</si>
  <si>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</si>
  <si>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</si>
  <si>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</si>
  <si>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</si>
  <si>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</si>
  <si>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</si>
  <si>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</si>
  <si>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</si>
  <si>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</si>
  <si>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</si>
  <si>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</si>
  <si>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</si>
  <si>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</si>
  <si>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</si>
  <si>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</si>
  <si>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</si>
  <si>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</si>
  <si>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</si>
  <si>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</si>
  <si>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</si>
  <si>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</si>
  <si>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</si>
  <si>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</si>
  <si>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</si>
  <si>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</si>
  <si>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</si>
  <si>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</si>
  <si>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</si>
  <si>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</si>
  <si>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</si>
  <si>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</si>
  <si>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</si>
  <si>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</si>
  <si>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</si>
  <si>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</si>
  <si>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</si>
  <si>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</si>
  <si>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</si>
  <si>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</si>
  <si>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</si>
  <si>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</si>
  <si>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</si>
  <si>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</si>
  <si>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</si>
  <si>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</si>
  <si>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</si>
  <si>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</si>
  <si>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</si>
  <si>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</si>
  <si>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</si>
  <si>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</si>
  <si>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</si>
  <si>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</si>
  <si>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</si>
  <si>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</si>
  <si>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</si>
  <si>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</si>
  <si>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</si>
  <si>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</si>
  <si>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</si>
  <si>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</si>
  <si>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</si>
  <si>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</si>
  <si>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</si>
  <si>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</si>
  <si>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</si>
  <si>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</si>
  <si>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</si>
  <si>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</si>
  <si>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</si>
  <si>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</si>
  <si>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</si>
  <si>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</si>
  <si>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</si>
  <si>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</si>
  <si>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</si>
  <si>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</si>
  <si>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</si>
  <si>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</si>
  <si>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</si>
  <si>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</si>
  <si>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</si>
  <si>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</si>
  <si>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</si>
  <si>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</si>
  <si>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</si>
  <si>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</si>
  <si>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</si>
  <si>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</si>
  <si>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</si>
  <si>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</si>
  <si>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</si>
  <si>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</si>
  <si>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</si>
  <si>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</si>
  <si>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</si>
  <si>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</si>
  <si>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</si>
  <si>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</si>
  <si>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</si>
  <si>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</si>
  <si>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</si>
  <si>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</si>
  <si>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</si>
  <si>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</si>
  <si>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</si>
  <si>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</si>
  <si>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</si>
  <si>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</si>
  <si>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</si>
  <si>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</si>
  <si>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</si>
  <si>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</si>
  <si>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</si>
  <si>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</si>
  <si>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</si>
  <si>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</si>
  <si>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</si>
  <si>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</si>
  <si>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</si>
  <si>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</si>
  <si>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</si>
  <si>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</si>
  <si>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</si>
  <si>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</si>
  <si>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</si>
  <si>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</si>
  <si>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</si>
  <si>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</si>
  <si>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</si>
  <si>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</si>
  <si>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</si>
  <si>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</si>
  <si>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</si>
  <si>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</si>
  <si>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</si>
  <si>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</si>
  <si>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</si>
  <si>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</si>
  <si>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</si>
  <si>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</si>
  <si>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</si>
  <si>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</si>
  <si>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</si>
  <si>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</si>
  <si>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</si>
  <si>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</si>
  <si>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</si>
  <si>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</si>
  <si>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</si>
  <si>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</si>
  <si>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</si>
  <si>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</si>
  <si>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</si>
  <si>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</si>
  <si>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</si>
  <si>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</si>
  <si>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</si>
  <si>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</si>
  <si>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</si>
  <si>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</si>
  <si>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</si>
  <si>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</si>
  <si>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</si>
  <si>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</si>
  <si>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</si>
  <si>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</si>
  <si>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</si>
  <si>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</si>
  <si>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</si>
  <si>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</si>
  <si>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</si>
  <si>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</si>
  <si>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</si>
  <si>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</si>
  <si>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</si>
  <si>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</si>
  <si>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</si>
  <si>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</si>
  <si>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</si>
  <si>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</si>
  <si>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</si>
  <si>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</si>
  <si>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</si>
  <si>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</si>
  <si>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</si>
  <si>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</si>
  <si>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</si>
  <si>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</si>
  <si>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</si>
  <si>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</si>
  <si>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</si>
  <si>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</si>
  <si>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</si>
  <si>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</si>
  <si>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</si>
  <si>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</si>
  <si>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</si>
  <si>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</si>
  <si>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</si>
  <si>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</si>
  <si>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</si>
  <si>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</si>
  <si>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</si>
  <si>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</si>
  <si>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</si>
  <si>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</si>
  <si>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</si>
  <si>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</si>
  <si>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</si>
  <si>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</si>
  <si>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</si>
  <si>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</si>
  <si>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</si>
  <si>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</si>
  <si>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</si>
  <si>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</si>
  <si>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</si>
  <si>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</si>
  <si>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</si>
  <si>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</si>
  <si>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</si>
  <si>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</si>
  <si>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</si>
  <si>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</si>
  <si>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</si>
  <si>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</si>
  <si>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</si>
  <si>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</si>
  <si>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</si>
  <si>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</si>
  <si>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</si>
  <si>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</si>
  <si>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</si>
  <si>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</si>
  <si>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</si>
  <si>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</si>
  <si>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</si>
  <si>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</si>
  <si>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</si>
  <si>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</si>
  <si>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</si>
  <si>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</si>
  <si>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</si>
  <si>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</si>
  <si>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</si>
  <si>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</si>
  <si>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</si>
  <si>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</si>
  <si>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</si>
  <si>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</si>
  <si>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</si>
  <si>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</si>
  <si>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</si>
  <si>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</si>
  <si>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</si>
  <si>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</si>
  <si>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</si>
  <si>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</si>
  <si>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</si>
  <si>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</si>
  <si>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</si>
  <si>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</si>
  <si>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</si>
  <si>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</si>
  <si>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</si>
  <si>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</si>
  <si>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</si>
  <si>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</si>
  <si>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</si>
  <si>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</si>
  <si>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</si>
  <si>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</si>
  <si>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</si>
  <si>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</si>
  <si>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</si>
  <si>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</si>
  <si>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</si>
  <si>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</si>
  <si>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</si>
  <si>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</si>
  <si>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</si>
  <si>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</si>
  <si>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</si>
  <si>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</si>
  <si>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</si>
  <si>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</si>
  <si>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</si>
  <si>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</si>
  <si>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</si>
  <si>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</si>
  <si>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</si>
  <si>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</si>
  <si>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</si>
  <si>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</si>
  <si>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</si>
  <si>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</si>
  <si>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</si>
  <si>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</si>
  <si>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</si>
  <si>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</si>
  <si>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</si>
  <si>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</si>
  <si>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</si>
  <si>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</si>
  <si>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</si>
  <si>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</si>
  <si>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</si>
  <si>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</si>
  <si>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</si>
  <si>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</si>
  <si>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</si>
  <si>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</si>
  <si>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</si>
  <si>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</si>
  <si>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</si>
  <si>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</si>
  <si>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</si>
  <si>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</si>
  <si>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</si>
  <si>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</si>
  <si>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</si>
  <si>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</si>
  <si>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</si>
  <si>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</si>
  <si>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</si>
  <si>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</si>
  <si>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</si>
  <si>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</si>
  <si>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</si>
  <si>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</si>
  <si>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</si>
  <si>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</si>
  <si>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</si>
  <si>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</si>
  <si>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</si>
  <si>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</si>
  <si>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</si>
  <si>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</si>
  <si>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</si>
  <si>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</si>
  <si>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</si>
  <si>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</si>
  <si>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</si>
  <si>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</si>
  <si>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</si>
  <si>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</si>
  <si>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</si>
  <si>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</si>
  <si>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</si>
  <si>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</si>
  <si>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</si>
  <si>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</si>
  <si>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</si>
  <si>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</si>
  <si>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</si>
  <si>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</si>
  <si>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</si>
  <si>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</si>
  <si>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</si>
  <si>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</si>
  <si>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</si>
  <si>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</si>
  <si>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</si>
  <si>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</si>
  <si>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</si>
  <si>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</si>
  <si>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</si>
  <si>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</si>
  <si>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</si>
  <si>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</si>
  <si>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</si>
  <si>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</si>
  <si>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</si>
  <si>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</si>
  <si>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</si>
  <si>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</si>
  <si>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</si>
  <si>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</si>
  <si>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</si>
  <si>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</si>
  <si>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</si>
  <si>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</si>
  <si>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</si>
  <si>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</si>
  <si>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</si>
  <si>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</si>
  <si>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</si>
  <si>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</si>
  <si>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</si>
  <si>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</si>
  <si>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</si>
  <si>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</si>
  <si>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</si>
  <si>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</si>
  <si>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</si>
  <si>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</si>
  <si>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</si>
  <si>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</si>
  <si>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</si>
  <si>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</si>
  <si>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</si>
  <si>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</si>
  <si>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</si>
  <si>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</si>
  <si>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</si>
  <si>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</si>
  <si>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</si>
  <si>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</si>
  <si>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</si>
  <si>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</si>
  <si>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</si>
  <si>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</si>
  <si>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</si>
  <si>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</si>
  <si>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</si>
  <si>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</si>
  <si>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</si>
  <si>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</si>
  <si>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</si>
  <si>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</si>
  <si>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</si>
  <si>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</si>
  <si>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</si>
  <si>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</si>
  <si>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</si>
  <si>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</si>
  <si>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</si>
  <si>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</si>
  <si>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</si>
  <si>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</si>
  <si>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</si>
  <si>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</si>
  <si>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</si>
  <si>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</si>
  <si>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</si>
  <si>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</si>
  <si>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</si>
  <si>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</si>
  <si>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</si>
  <si>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</si>
  <si>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</si>
  <si>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</si>
  <si>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</si>
  <si>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</si>
  <si>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</si>
  <si>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</si>
  <si>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</si>
  <si>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</si>
  <si>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</si>
  <si>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</si>
  <si>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</si>
  <si>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</si>
  <si>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</si>
  <si>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</si>
  <si>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</si>
  <si>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</si>
  <si>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</si>
  <si>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</si>
  <si>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</si>
  <si>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</si>
  <si>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</si>
  <si>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</si>
  <si>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</si>
  <si>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</si>
  <si>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</si>
  <si>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</si>
  <si>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</si>
  <si>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</si>
  <si>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</si>
  <si>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</si>
  <si>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</si>
  <si>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</si>
  <si>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</si>
  <si>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</si>
  <si>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</si>
  <si>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</si>
  <si>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</si>
  <si>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</si>
  <si>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</si>
  <si>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</si>
  <si>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</si>
  <si>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</si>
  <si>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</si>
  <si>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</si>
  <si>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</si>
  <si>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</si>
  <si>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</si>
  <si>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</si>
  <si>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</si>
  <si>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</si>
  <si>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</si>
  <si>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</si>
  <si>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</si>
  <si>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</si>
  <si>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</si>
  <si>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</si>
  <si>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</si>
  <si>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</si>
  <si>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</si>
  <si>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</si>
  <si>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</si>
  <si>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</si>
  <si>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</si>
  <si>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</si>
  <si>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</si>
  <si>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</si>
  <si>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</si>
  <si>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</si>
  <si>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</si>
  <si>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</si>
  <si>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</si>
  <si>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</si>
  <si>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</si>
  <si>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</si>
  <si>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</si>
  <si>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</si>
  <si>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</si>
  <si>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</si>
  <si>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</si>
  <si>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</si>
  <si>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</si>
  <si>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</si>
  <si>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</si>
  <si>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</si>
  <si>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</si>
  <si>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</si>
  <si>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</si>
  <si>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</si>
  <si>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</si>
  <si>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</si>
  <si>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</si>
  <si>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</si>
  <si>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</si>
  <si>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</si>
  <si>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</si>
  <si>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</si>
  <si>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</si>
  <si>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</si>
  <si>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</si>
  <si>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</si>
  <si>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</si>
  <si>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</si>
  <si>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</si>
  <si>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</si>
  <si>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</si>
  <si>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</si>
  <si>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</si>
  <si>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</si>
  <si>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</si>
  <si>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</si>
  <si>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</si>
  <si>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</si>
  <si>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</si>
  <si>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</si>
  <si>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</si>
  <si>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</si>
  <si>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</si>
  <si>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</si>
  <si>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</si>
  <si>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</si>
  <si>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</si>
  <si>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</si>
  <si>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</si>
  <si>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</si>
  <si>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</si>
  <si>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</si>
  <si>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</si>
  <si>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</si>
  <si>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</si>
  <si>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</si>
  <si>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</si>
  <si>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</si>
  <si>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</si>
  <si>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</si>
  <si>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</si>
  <si>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</si>
  <si>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</si>
  <si>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</si>
  <si>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</si>
  <si>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</si>
  <si>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</si>
  <si>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</si>
  <si>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</si>
  <si>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</si>
  <si>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</si>
  <si>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</si>
  <si>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</si>
  <si>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</si>
  <si>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</si>
  <si>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</si>
  <si>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</si>
  <si>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</si>
  <si>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</si>
  <si>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</si>
  <si>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</si>
  <si>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</si>
  <si>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</si>
  <si>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</si>
  <si>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</si>
  <si>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</si>
  <si>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</si>
  <si>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</si>
  <si>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</si>
  <si>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</si>
  <si>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</si>
  <si>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</si>
  <si>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</si>
  <si>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</si>
  <si>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</si>
  <si>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</si>
  <si>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</si>
  <si>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</si>
  <si>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</si>
  <si>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</si>
  <si>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</si>
  <si>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</si>
  <si>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</si>
  <si>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</si>
  <si>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</si>
  <si>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</si>
  <si>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</si>
  <si>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</si>
  <si>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</si>
  <si>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</si>
  <si>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</si>
  <si>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</si>
  <si>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</si>
  <si>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</si>
  <si>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</si>
  <si>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</si>
  <si>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</si>
  <si>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</si>
  <si>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</si>
  <si>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</si>
  <si>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</si>
  <si>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</si>
  <si>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</si>
  <si>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</si>
  <si>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</si>
  <si>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</si>
  <si>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</si>
  <si>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</si>
  <si>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</si>
  <si>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</si>
  <si>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</si>
  <si>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</si>
  <si>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</si>
  <si>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</si>
  <si>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</si>
  <si>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</si>
  <si>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</si>
  <si>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</si>
  <si>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</si>
  <si>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</si>
  <si>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</si>
  <si>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</si>
  <si>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</si>
  <si>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</si>
  <si>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</si>
  <si>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</si>
  <si>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</si>
  <si>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</si>
  <si>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</si>
  <si>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</si>
  <si>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</si>
  <si>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</si>
  <si>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</si>
  <si>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</si>
  <si>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</si>
  <si>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</si>
  <si>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</si>
  <si>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</si>
  <si>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</si>
  <si>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</si>
  <si>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</si>
  <si>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</si>
  <si>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</si>
  <si>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</si>
  <si>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</si>
  <si>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</si>
  <si>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</si>
  <si>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</si>
  <si>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</si>
  <si>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</si>
  <si>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</si>
  <si>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</si>
  <si>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</si>
  <si>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</si>
  <si>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</si>
  <si>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</si>
  <si>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</si>
  <si>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</si>
  <si>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</si>
  <si>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</si>
  <si>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</si>
  <si>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</si>
  <si>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</si>
  <si>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</si>
  <si>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</si>
  <si>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</si>
  <si>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</si>
  <si>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</si>
  <si>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</si>
  <si>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</si>
  <si>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</si>
  <si>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</si>
  <si>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</si>
  <si>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</si>
  <si>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</si>
  <si>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</si>
  <si>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</si>
  <si>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</si>
  <si>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</si>
  <si>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</si>
  <si>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</si>
  <si>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</si>
  <si>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</si>
  <si>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</si>
  <si>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</si>
  <si>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</si>
  <si>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</si>
  <si>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</si>
  <si>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</si>
  <si>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</si>
  <si>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</si>
  <si>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</si>
  <si>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</si>
  <si>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</si>
  <si>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</si>
  <si>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</si>
  <si>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</si>
  <si>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</si>
  <si>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</si>
  <si>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</si>
  <si>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</si>
  <si>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</si>
  <si>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</si>
  <si>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</si>
  <si>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</si>
  <si>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</si>
  <si>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</si>
  <si>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</si>
  <si>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</si>
  <si>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</si>
  <si>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</si>
  <si>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</si>
  <si>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</si>
  <si>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</si>
  <si>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</si>
  <si>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</si>
  <si>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</si>
  <si>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</si>
  <si>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</si>
  <si>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</si>
  <si>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</si>
  <si>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</si>
  <si>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</si>
  <si>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</si>
  <si>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</si>
  <si>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</si>
  <si>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</si>
  <si>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</si>
  <si>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</si>
  <si>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</si>
  <si>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</si>
  <si>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</si>
  <si>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</si>
  <si>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</si>
  <si>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</si>
  <si>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</si>
  <si>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</si>
  <si>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</si>
  <si>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</si>
  <si>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</si>
  <si>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</si>
  <si>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</si>
  <si>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</si>
  <si>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</si>
  <si>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</si>
  <si>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</si>
  <si>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</si>
  <si>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</si>
  <si>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</si>
  <si>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</si>
  <si>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</si>
  <si>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</si>
  <si>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</si>
  <si>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</si>
  <si>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</si>
  <si>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</si>
  <si>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</si>
  <si>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</si>
  <si>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</si>
  <si>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</si>
  <si>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</si>
  <si>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</si>
  <si>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</si>
  <si>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</si>
  <si>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</si>
  <si>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</si>
  <si>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</si>
  <si>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</si>
  <si>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</si>
  <si>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</si>
  <si>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</si>
  <si>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</si>
  <si>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</si>
  <si>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</si>
  <si>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</si>
  <si>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</si>
  <si>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</si>
  <si>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</si>
  <si>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</si>
  <si>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</si>
  <si>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</si>
  <si>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</si>
  <si>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</si>
  <si>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</si>
  <si>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</si>
  <si>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</si>
  <si>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</si>
  <si>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</si>
  <si>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</si>
  <si>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</si>
  <si>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</si>
  <si>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</si>
  <si>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</si>
  <si>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</si>
  <si>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</si>
  <si>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</si>
  <si>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</si>
  <si>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</si>
  <si>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</si>
  <si>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</si>
  <si>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</si>
  <si>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</si>
  <si>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</si>
  <si>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</si>
  <si>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</si>
  <si>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</si>
  <si>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</si>
  <si>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</si>
  <si>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</si>
  <si>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</si>
  <si>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</si>
  <si>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</si>
  <si>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</si>
  <si>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</si>
  <si>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</si>
  <si>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</si>
  <si>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</si>
  <si>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</si>
  <si>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</si>
  <si>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</si>
  <si>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</si>
  <si>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</si>
  <si>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</si>
  <si>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</si>
  <si>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</si>
  <si>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</si>
  <si>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</si>
  <si>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</si>
  <si>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</si>
  <si>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</si>
  <si>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</si>
  <si>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</si>
  <si>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</si>
  <si>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</si>
  <si>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</si>
  <si>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</si>
  <si>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</si>
  <si>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</si>
  <si>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</si>
  <si>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</si>
  <si>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</si>
  <si>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</si>
  <si>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</si>
  <si>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</si>
  <si>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</si>
  <si>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</si>
  <si>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</si>
  <si>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</si>
  <si>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</si>
  <si>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</si>
  <si>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</si>
  <si>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</si>
  <si>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</si>
  <si>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</si>
  <si>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</si>
  <si>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</si>
  <si>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</si>
  <si>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</si>
  <si>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</si>
  <si>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</si>
  <si>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</si>
  <si>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</si>
  <si>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</si>
  <si>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</si>
  <si>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</si>
  <si>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</si>
  <si>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</si>
  <si>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</si>
  <si>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</si>
  <si>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</si>
  <si>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</si>
  <si>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</si>
  <si>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</si>
  <si>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</si>
  <si>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</si>
  <si>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</si>
  <si>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</si>
  <si>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</si>
  <si>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</si>
  <si>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</si>
  <si>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</si>
  <si>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</si>
  <si>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</si>
  <si>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</si>
  <si>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</si>
  <si>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</si>
  <si>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</si>
  <si>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</si>
  <si>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</si>
  <si>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</si>
  <si>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</si>
  <si>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</si>
  <si>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</si>
  <si>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</si>
  <si>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</si>
  <si>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</si>
  <si>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</si>
  <si>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</si>
  <si>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</si>
  <si>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</si>
  <si>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</si>
  <si>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</si>
  <si>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</si>
  <si>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</si>
  <si>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</si>
  <si>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</si>
  <si>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</si>
  <si>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</si>
  <si>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</si>
  <si>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</si>
  <si>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</si>
  <si>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</si>
  <si>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</si>
  <si>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</si>
  <si>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</si>
  <si>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</si>
  <si>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</si>
  <si>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</si>
  <si>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</si>
  <si>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</si>
  <si>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</si>
  <si>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</si>
  <si>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</si>
  <si>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</si>
  <si>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</si>
  <si>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</si>
  <si>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</si>
  <si>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</si>
  <si>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</si>
  <si>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</si>
  <si>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</si>
  <si>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</si>
  <si>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</si>
  <si>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</si>
  <si>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</si>
  <si>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</si>
  <si>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</si>
  <si>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</si>
  <si>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</si>
  <si>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</si>
  <si>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</si>
  <si>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</si>
  <si>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</si>
  <si>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</si>
  <si>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</si>
  <si>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</si>
  <si>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</si>
  <si>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</si>
  <si>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</si>
  <si>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</si>
  <si>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</si>
  <si>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</si>
  <si>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</si>
  <si>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</si>
  <si>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</si>
  <si>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</si>
  <si>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</si>
  <si>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</si>
  <si>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</si>
  <si>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</si>
  <si>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</si>
  <si>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</si>
  <si>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</si>
  <si>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</si>
  <si>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</si>
  <si>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</si>
  <si>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</si>
  <si>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</si>
  <si>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</si>
  <si>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</si>
  <si>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</si>
  <si>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</si>
  <si>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</si>
  <si>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</si>
  <si>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</si>
  <si>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</si>
  <si>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</si>
  <si>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</si>
  <si>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</si>
  <si>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</si>
  <si>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</si>
  <si>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</si>
  <si>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</si>
  <si>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</si>
  <si>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</si>
  <si>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</si>
  <si>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</si>
  <si>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</si>
  <si>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</si>
  <si>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</si>
  <si>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</si>
  <si>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</si>
  <si>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</si>
  <si>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</si>
  <si>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</si>
  <si>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</si>
  <si>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</si>
  <si>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</si>
  <si>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</si>
  <si>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</si>
  <si>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</si>
  <si>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</si>
  <si>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</si>
  <si>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</si>
  <si>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</si>
  <si>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</si>
  <si>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</si>
  <si>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</si>
  <si>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</si>
  <si>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</si>
  <si>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</si>
  <si>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</si>
  <si>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</si>
  <si>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</si>
  <si>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</si>
  <si>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</si>
  <si>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</si>
  <si>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</si>
  <si>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</si>
  <si>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</si>
  <si>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</si>
  <si>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</si>
  <si>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</si>
  <si>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</si>
  <si>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</si>
  <si>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</si>
  <si>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</si>
  <si>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</si>
  <si>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</si>
  <si>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</si>
  <si>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</si>
  <si>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</si>
  <si>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</si>
  <si>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</si>
  <si>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</si>
  <si>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</si>
  <si>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</si>
  <si>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</si>
  <si>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</si>
  <si>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</si>
  <si>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</si>
  <si>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</si>
  <si>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</si>
  <si>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</si>
  <si>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</si>
  <si>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</si>
  <si>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</si>
  <si>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</si>
  <si>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</si>
  <si>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</si>
  <si>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</si>
  <si>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</si>
  <si>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</si>
  <si>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</si>
  <si>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</si>
  <si>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</si>
  <si>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</si>
  <si>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</si>
  <si>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</si>
  <si>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</si>
  <si>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</si>
  <si>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</si>
  <si>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</si>
  <si>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</si>
  <si>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</si>
  <si>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</si>
  <si>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</si>
  <si>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</si>
  <si>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</si>
  <si>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</si>
  <si>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</si>
  <si>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</si>
  <si>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</si>
  <si>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</si>
  <si>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</si>
  <si>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</si>
  <si>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</si>
  <si>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</si>
  <si>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</si>
  <si>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</si>
  <si>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</si>
  <si>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</si>
  <si>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</si>
  <si>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</si>
  <si>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</si>
  <si>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</si>
  <si>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</si>
  <si>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</si>
  <si>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</si>
  <si>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</si>
  <si>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</si>
  <si>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</si>
  <si>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</si>
  <si>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</si>
  <si>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</si>
  <si>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</si>
  <si>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</si>
  <si>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</si>
  <si>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</si>
  <si>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</si>
  <si>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</si>
  <si>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</si>
  <si>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</si>
  <si>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</si>
  <si>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</si>
  <si>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</si>
  <si>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</si>
  <si>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</si>
  <si>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</si>
  <si>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</si>
  <si>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</si>
  <si>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</si>
  <si>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</si>
  <si>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</si>
  <si>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</si>
  <si>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</si>
  <si>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</si>
  <si>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</si>
  <si>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</si>
  <si>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</si>
  <si>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</si>
  <si>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</si>
  <si>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</si>
  <si>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</si>
  <si>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</si>
  <si>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</si>
  <si>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</si>
  <si>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</si>
  <si>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</si>
  <si>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</si>
  <si>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</si>
  <si>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</si>
  <si>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</si>
  <si>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</si>
  <si>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</si>
  <si>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</si>
  <si>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</si>
  <si>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</si>
  <si>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</si>
  <si>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</si>
  <si>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</si>
  <si>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</si>
  <si>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</si>
  <si>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</si>
  <si>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</si>
  <si>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</si>
  <si>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</si>
  <si>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</si>
  <si>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</si>
  <si>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</si>
  <si>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</si>
  <si>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</si>
  <si>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</si>
  <si>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</si>
  <si>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</si>
  <si>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</si>
  <si>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</si>
  <si>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</si>
  <si>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</si>
  <si>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</si>
  <si>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</si>
  <si>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</si>
  <si>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</si>
  <si>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</si>
  <si>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</si>
  <si>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</si>
  <si>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</si>
  <si>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</si>
  <si>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</si>
  <si>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</si>
  <si>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</si>
  <si>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</si>
  <si>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</si>
  <si>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</si>
  <si>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</si>
  <si>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</si>
  <si>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</si>
  <si>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</si>
  <si>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</si>
  <si>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</si>
  <si>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</si>
  <si>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</si>
  <si>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</si>
  <si>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</si>
  <si>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</si>
  <si>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</si>
  <si>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</si>
  <si>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</si>
  <si>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</si>
  <si>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</si>
  <si>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</si>
  <si>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</si>
  <si>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</si>
  <si>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</si>
  <si>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</si>
  <si>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</si>
  <si>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</si>
  <si>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</si>
  <si>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</si>
  <si>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</si>
  <si>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</si>
  <si>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</si>
  <si>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</si>
  <si>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</si>
  <si>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</si>
  <si>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</si>
  <si>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</si>
  <si>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</si>
  <si>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</si>
  <si>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</si>
  <si>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</si>
  <si>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</si>
  <si>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</si>
  <si>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</si>
  <si>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</si>
  <si>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</si>
  <si>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</si>
  <si>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</si>
  <si>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</si>
  <si>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</si>
  <si>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</si>
  <si>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</si>
  <si>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</si>
  <si>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</si>
  <si>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</si>
  <si>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</si>
  <si>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</si>
  <si>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</si>
  <si>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</si>
  <si>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</si>
  <si>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</si>
  <si>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</si>
  <si>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</si>
  <si>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</si>
  <si>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</si>
  <si>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</si>
  <si>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</si>
  <si>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</si>
  <si>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</si>
  <si>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</si>
  <si>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</si>
  <si>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</si>
  <si>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</si>
  <si>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</si>
  <si>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</si>
  <si>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</si>
  <si>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</si>
  <si>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</si>
  <si>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</si>
  <si>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</si>
  <si>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</si>
  <si>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</si>
  <si>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</si>
  <si>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</si>
  <si>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</si>
  <si>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</si>
  <si>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</si>
  <si>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</si>
  <si>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</si>
  <si>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</si>
  <si>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</si>
  <si>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</si>
  <si>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</si>
  <si>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</si>
  <si>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</si>
  <si>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</si>
  <si>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</si>
  <si>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</si>
  <si>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</si>
  <si>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</si>
  <si>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</si>
  <si>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</si>
  <si>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</si>
  <si>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</si>
  <si>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</si>
  <si>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</si>
  <si>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</si>
  <si>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</si>
  <si>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</si>
  <si>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</si>
  <si>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</si>
  <si>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</si>
  <si>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</si>
  <si>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</si>
  <si>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</si>
  <si>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</si>
  <si>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</si>
  <si>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</si>
  <si>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</si>
  <si>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</si>
  <si>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</si>
  <si>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</si>
  <si>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</si>
  <si>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</si>
  <si>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</si>
  <si>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</si>
  <si>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</si>
  <si>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</si>
  <si>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</si>
  <si>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</si>
  <si>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</si>
  <si>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</si>
  <si>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</si>
  <si>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</si>
  <si>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</si>
  <si>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</si>
  <si>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</si>
  <si>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</si>
  <si>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</si>
  <si>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</si>
  <si>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</si>
  <si>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</si>
  <si>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</si>
  <si>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</si>
  <si>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</si>
  <si>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</si>
  <si>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</si>
  <si>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</si>
  <si>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</si>
  <si>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</si>
  <si>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</si>
  <si>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</si>
  <si>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</si>
  <si>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</si>
  <si>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</si>
  <si>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</si>
  <si>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</si>
  <si>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</si>
  <si>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</si>
  <si>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</si>
  <si>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</si>
  <si>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</si>
  <si>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</si>
  <si>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</si>
  <si>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</si>
  <si>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</si>
  <si>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</si>
  <si>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</si>
  <si>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</si>
  <si>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</si>
  <si>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</si>
  <si>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</si>
  <si>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</si>
  <si>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</si>
  <si>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</si>
  <si>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</si>
  <si>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</si>
  <si>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</si>
  <si>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</si>
  <si>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</si>
  <si>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</si>
  <si>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</si>
  <si>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</si>
  <si>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</si>
  <si>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</si>
  <si>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</si>
  <si>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</si>
  <si>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</si>
  <si>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</si>
  <si>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</si>
  <si>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</si>
  <si>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</si>
  <si>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</si>
  <si>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</si>
  <si>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</si>
  <si>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</si>
  <si>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</si>
  <si>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</si>
  <si>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</si>
  <si>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</si>
  <si>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</si>
  <si>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</si>
  <si>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</si>
  <si>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</si>
  <si>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</si>
  <si>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</si>
  <si>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</si>
  <si>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</si>
  <si>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</si>
  <si>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</si>
  <si>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</si>
  <si>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</si>
  <si>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</si>
  <si>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</si>
  <si>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</si>
  <si>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</si>
  <si>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</si>
  <si>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</si>
  <si>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</si>
  <si>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</si>
  <si>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</si>
  <si>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</si>
  <si>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</si>
  <si>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</si>
  <si>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</si>
  <si>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</si>
  <si>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</si>
  <si>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</si>
  <si>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</si>
  <si>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</si>
  <si>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</si>
  <si>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</si>
  <si>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</si>
  <si>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</si>
  <si>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</si>
  <si>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</si>
  <si>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</si>
  <si>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</si>
  <si>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</si>
  <si>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</si>
  <si>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</si>
  <si>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</si>
  <si>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</si>
  <si>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</si>
  <si>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</si>
  <si>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</si>
  <si>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</si>
  <si>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</si>
  <si>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</si>
  <si>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</si>
  <si>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</si>
  <si>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</si>
  <si>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</si>
  <si>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</si>
  <si>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</si>
  <si>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</si>
  <si>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</si>
  <si>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</si>
  <si>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</si>
  <si>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</si>
  <si>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</si>
  <si>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</si>
  <si>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</si>
  <si>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</si>
  <si>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</si>
  <si>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</si>
  <si>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</si>
  <si>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</si>
  <si>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</si>
  <si>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</si>
  <si>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</si>
  <si>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</si>
  <si>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</si>
  <si>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</si>
  <si>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</si>
  <si>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</si>
  <si>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</si>
  <si>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</si>
  <si>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</si>
  <si>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</si>
  <si>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</si>
  <si>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</si>
  <si>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</si>
  <si>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</si>
  <si>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</si>
  <si>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</si>
  <si>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</si>
  <si>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</si>
  <si>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</si>
  <si>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</si>
  <si>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</si>
  <si>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</si>
  <si>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</si>
  <si>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</si>
  <si>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</si>
  <si>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</si>
  <si>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</si>
  <si>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</si>
  <si>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</si>
  <si>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</si>
  <si>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</si>
  <si>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</si>
  <si>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</si>
  <si>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</si>
  <si>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</si>
  <si>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</si>
  <si>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</si>
  <si>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</si>
  <si>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</si>
  <si>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</si>
  <si>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</si>
  <si>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</si>
  <si>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</si>
  <si>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</si>
  <si>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</si>
  <si>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</si>
  <si>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</si>
  <si>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</si>
  <si>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</si>
  <si>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</si>
  <si>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</si>
  <si>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</si>
  <si>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</si>
  <si>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</si>
  <si>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</si>
  <si>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</si>
  <si>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</si>
  <si>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</si>
  <si>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</si>
  <si>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</si>
  <si>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</si>
  <si>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</si>
  <si>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</si>
  <si>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</si>
  <si>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</si>
  <si>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</si>
  <si>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</si>
  <si>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</si>
  <si>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</si>
  <si>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</si>
  <si>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</si>
  <si>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</si>
  <si>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</si>
  <si>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</si>
  <si>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</si>
  <si>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</si>
  <si>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</si>
  <si>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</si>
  <si>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</si>
  <si>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</si>
  <si>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</si>
  <si>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</si>
  <si>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</si>
  <si>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</si>
  <si>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</si>
  <si>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</si>
  <si>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</si>
  <si>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</si>
  <si>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</si>
  <si>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</si>
  <si>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</si>
  <si>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</si>
  <si>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</si>
  <si>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</si>
  <si>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</si>
  <si>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</si>
  <si>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</si>
  <si>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</si>
  <si>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</si>
  <si>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</si>
  <si>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</si>
  <si>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</si>
  <si>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</si>
  <si>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</si>
  <si>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</si>
  <si>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</si>
  <si>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</si>
  <si>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</si>
  <si>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</si>
  <si>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</si>
  <si>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</si>
  <si>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</si>
  <si>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</si>
  <si>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</si>
  <si>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</si>
  <si>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</si>
  <si>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</si>
  <si>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</si>
  <si>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</si>
  <si>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</si>
  <si>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</si>
  <si>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</si>
  <si>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</si>
  <si>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</si>
  <si>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</si>
  <si>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</si>
  <si>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</si>
  <si>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</si>
  <si>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</si>
  <si>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</si>
  <si>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</si>
  <si>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</si>
  <si>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</si>
  <si>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</si>
  <si>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</si>
  <si>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</si>
  <si>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</si>
  <si>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</si>
  <si>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</si>
  <si>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</si>
  <si>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</si>
  <si>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</si>
  <si>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</si>
  <si>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</si>
  <si>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</si>
  <si>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</si>
  <si>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</si>
  <si>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</si>
  <si>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</si>
  <si>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</si>
  <si>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</si>
  <si>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</si>
  <si>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</si>
  <si>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</si>
  <si>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</si>
  <si>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</si>
  <si>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</si>
  <si>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</si>
  <si>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</si>
  <si>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</si>
  <si>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</si>
  <si>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</si>
  <si>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</si>
  <si>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</si>
  <si>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</si>
  <si>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</si>
  <si>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</si>
  <si>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</si>
  <si>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</si>
  <si>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</si>
  <si>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</si>
  <si>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</si>
  <si>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</si>
  <si>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</si>
  <si>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</si>
  <si>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</si>
  <si>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</si>
  <si>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</si>
  <si>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</si>
  <si>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</si>
  <si>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</si>
  <si>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</si>
  <si>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</si>
  <si>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</si>
  <si>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</si>
  <si>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</si>
  <si>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</si>
  <si>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</si>
  <si>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</si>
  <si>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</si>
  <si>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</si>
  <si>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</si>
  <si>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</si>
  <si>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</si>
  <si>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</si>
  <si>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</si>
  <si>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</si>
  <si>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</si>
  <si>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</si>
  <si>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</si>
  <si>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</si>
  <si>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</si>
  <si>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</si>
  <si>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</si>
  <si>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</si>
  <si>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</si>
  <si>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</si>
  <si>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</si>
  <si>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</si>
  <si>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</si>
  <si>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</si>
  <si>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</si>
  <si>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</si>
  <si>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</si>
  <si>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</si>
  <si>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</si>
  <si>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</si>
  <si>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</si>
  <si>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</si>
  <si>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</si>
  <si>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</si>
  <si>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</si>
  <si>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</si>
  <si>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</si>
  <si>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</si>
  <si>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</si>
  <si>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</si>
  <si>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</si>
  <si>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</si>
  <si>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</si>
  <si>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</si>
  <si>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</si>
  <si>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</si>
  <si>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</si>
  <si>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</si>
  <si>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</si>
  <si>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</si>
  <si>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</si>
  <si>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</si>
  <si>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</si>
  <si>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</si>
  <si>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</si>
  <si>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</si>
  <si>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</si>
  <si>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</si>
  <si>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</si>
  <si>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</si>
  <si>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</si>
  <si>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</si>
  <si>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</si>
  <si>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</si>
  <si>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</si>
  <si>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</si>
  <si>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</si>
  <si>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</si>
  <si>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</si>
  <si>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</si>
  <si>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</si>
  <si>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</si>
  <si>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</si>
  <si>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</si>
  <si>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</si>
  <si>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</si>
  <si>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</si>
  <si>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</si>
  <si>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</si>
  <si>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</si>
  <si>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</si>
  <si>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</si>
  <si>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</si>
  <si>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</si>
  <si>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</si>
  <si>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</si>
  <si>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</si>
  <si>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</si>
  <si>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</si>
  <si>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</si>
  <si>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</si>
  <si>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</si>
  <si>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</si>
  <si>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</si>
  <si>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</si>
  <si>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</si>
  <si>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</si>
  <si>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</si>
  <si>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</si>
  <si>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</si>
  <si>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</si>
  <si>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</si>
  <si>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</si>
  <si>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</si>
  <si>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</si>
  <si>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</si>
  <si>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</si>
  <si>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</si>
  <si>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</si>
  <si>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</si>
  <si>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</si>
  <si>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</si>
  <si>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</si>
  <si>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</si>
  <si>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</si>
  <si>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</si>
  <si>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</si>
  <si>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</si>
  <si>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</si>
  <si>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</si>
  <si>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</si>
  <si>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</si>
  <si>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</si>
  <si>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</si>
  <si>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</si>
  <si>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</si>
  <si>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</si>
  <si>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</si>
  <si>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</si>
  <si>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</si>
  <si>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</si>
  <si>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</si>
  <si>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</si>
  <si>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</si>
  <si>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</si>
  <si>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</si>
  <si>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</si>
  <si>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</si>
  <si>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</si>
  <si>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</si>
  <si>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</si>
  <si>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</si>
  <si>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</si>
  <si>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</si>
  <si>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</si>
  <si>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</si>
  <si>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</si>
  <si>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</si>
  <si>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</si>
  <si>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</si>
  <si>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</si>
  <si>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</si>
  <si>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</si>
  <si>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</si>
  <si>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</si>
  <si>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</si>
  <si>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</si>
  <si>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</si>
  <si>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</si>
  <si>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</si>
  <si>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</si>
  <si>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</si>
  <si>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</si>
  <si>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</si>
  <si>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</si>
  <si>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</si>
  <si>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</si>
  <si>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</si>
  <si>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</si>
  <si>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</si>
  <si>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</si>
  <si>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</si>
  <si>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</si>
  <si>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</si>
  <si>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</si>
  <si>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</si>
  <si>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</si>
  <si>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</si>
  <si>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</si>
  <si>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</si>
  <si>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</si>
  <si>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</si>
  <si>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</si>
  <si>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</si>
  <si>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</si>
  <si>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</si>
  <si>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</si>
  <si>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</si>
  <si>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</si>
  <si>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</si>
  <si>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</si>
  <si>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</si>
  <si>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</si>
  <si>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</si>
  <si>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</si>
  <si>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</si>
  <si>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</si>
  <si>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</si>
  <si>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</si>
  <si>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</si>
  <si>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</si>
  <si>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</si>
  <si>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</si>
  <si>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</si>
  <si>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</si>
  <si>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</si>
  <si>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</si>
  <si>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</si>
  <si>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</si>
  <si>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</si>
  <si>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</si>
  <si>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</si>
  <si>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</si>
  <si>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</si>
  <si>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</si>
  <si>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</si>
  <si>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</si>
  <si>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</si>
  <si>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</si>
  <si>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</si>
  <si>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</si>
  <si>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</si>
  <si>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</si>
  <si>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</si>
  <si>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</si>
  <si>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</si>
  <si>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</si>
  <si>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</si>
  <si>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</si>
  <si>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</si>
  <si>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</si>
  <si>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</si>
  <si>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</si>
  <si>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</si>
  <si>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</si>
  <si>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</si>
  <si>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</si>
  <si>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</si>
  <si>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</si>
  <si>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</si>
  <si>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</si>
  <si>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</si>
  <si>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</si>
  <si>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</si>
  <si>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</si>
  <si>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</si>
  <si>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</si>
  <si>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</si>
  <si>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</si>
  <si>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</si>
  <si>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</si>
  <si>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</si>
  <si>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</si>
  <si>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</si>
  <si>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</si>
  <si>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</si>
  <si>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</si>
  <si>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</si>
  <si>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</si>
  <si>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</si>
  <si>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</si>
  <si>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</si>
  <si>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</si>
  <si>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</si>
  <si>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</si>
  <si>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</si>
  <si>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</si>
  <si>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</si>
  <si>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</si>
  <si>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</si>
  <si>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</si>
  <si>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</si>
  <si>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</si>
  <si>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</si>
  <si>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</si>
  <si>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</si>
  <si>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</si>
  <si>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</si>
  <si>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</si>
  <si>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</si>
  <si>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</si>
  <si>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</si>
  <si>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</si>
  <si>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</si>
  <si>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</si>
  <si>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</si>
  <si>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</si>
  <si>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</si>
  <si>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</si>
  <si>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</si>
  <si>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</si>
  <si>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</si>
  <si>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</si>
  <si>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</si>
  <si>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</si>
  <si>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</si>
  <si>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</si>
  <si>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</si>
  <si>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</si>
  <si>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</si>
  <si>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</si>
  <si>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</si>
  <si>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</si>
  <si>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</si>
  <si>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</si>
  <si>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</si>
  <si>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</si>
  <si>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</si>
  <si>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</si>
  <si>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</si>
  <si>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</si>
  <si>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</si>
  <si>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</si>
  <si>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</si>
  <si>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</si>
  <si>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</si>
  <si>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</si>
  <si>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</si>
  <si>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</si>
  <si>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</si>
  <si>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</si>
  <si>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</si>
  <si>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</si>
  <si>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</si>
  <si>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</si>
  <si>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</si>
  <si>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</si>
  <si>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</si>
  <si>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</si>
  <si>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</si>
  <si>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</si>
  <si>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</si>
  <si>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</si>
  <si>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</si>
  <si>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</si>
  <si>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</si>
  <si>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</si>
  <si>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</si>
  <si>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</si>
  <si>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</si>
  <si>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</si>
  <si>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</si>
  <si>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</si>
  <si>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</si>
  <si>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</si>
  <si>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</si>
  <si>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</si>
  <si>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</si>
  <si>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</si>
  <si>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</si>
  <si>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</si>
  <si>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</si>
  <si>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</si>
  <si>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</si>
  <si>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</si>
  <si>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</si>
  <si>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</si>
  <si>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</si>
  <si>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</si>
  <si>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</si>
  <si>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</si>
  <si>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</si>
  <si>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</si>
  <si>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</si>
  <si>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</si>
  <si>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</si>
  <si>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</si>
  <si>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</si>
  <si>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</si>
  <si>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</si>
  <si>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</si>
  <si>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</si>
  <si>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</si>
  <si>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</si>
  <si>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</si>
  <si>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</si>
  <si>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</si>
  <si>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</si>
  <si>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</si>
  <si>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</si>
  <si>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</si>
  <si>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</si>
  <si>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</si>
  <si>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</si>
  <si>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</si>
  <si>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</si>
  <si>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</si>
  <si>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</si>
  <si>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</si>
  <si>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</si>
  <si>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</si>
  <si>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</si>
  <si>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</si>
  <si>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</si>
  <si>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</si>
  <si>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</si>
  <si>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</si>
  <si>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</si>
  <si>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</si>
  <si>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</si>
  <si>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</si>
  <si>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</si>
  <si>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</si>
  <si>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</si>
  <si>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</si>
  <si>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</si>
  <si>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</si>
  <si>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</si>
  <si>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</si>
  <si>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</si>
  <si>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</si>
  <si>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</si>
  <si>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</si>
  <si>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</si>
  <si>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</si>
  <si>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</si>
  <si>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</si>
  <si>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</si>
  <si>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</si>
  <si>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</si>
  <si>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</si>
  <si>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</si>
  <si>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</si>
  <si>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</si>
  <si>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</si>
  <si>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</si>
  <si>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</si>
  <si>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</si>
  <si>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</si>
  <si>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</si>
  <si>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</si>
  <si>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</si>
  <si>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</si>
  <si>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</si>
  <si>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</si>
  <si>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</si>
  <si>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</si>
  <si>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</si>
  <si>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</si>
  <si>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</si>
  <si>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</si>
  <si>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</si>
  <si>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</si>
  <si>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</si>
  <si>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</si>
  <si>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</si>
  <si>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</si>
  <si>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</si>
  <si>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</si>
  <si>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</si>
  <si>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</si>
  <si>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</si>
  <si>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</si>
  <si>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</si>
  <si>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</si>
  <si>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</si>
  <si>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</si>
  <si>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</si>
  <si>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</si>
  <si>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</si>
  <si>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</si>
  <si>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</si>
  <si>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</si>
  <si>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</si>
  <si>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</si>
  <si>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</si>
  <si>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</si>
  <si>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</si>
  <si>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</si>
  <si>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</si>
  <si>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</si>
  <si>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</si>
  <si>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</si>
  <si>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</si>
  <si>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</si>
  <si>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</si>
  <si>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</si>
  <si>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</si>
  <si>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</si>
  <si>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</si>
  <si>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</si>
  <si>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</si>
  <si>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</si>
  <si>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</si>
  <si>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</si>
  <si>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</si>
  <si>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</si>
  <si>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</si>
  <si>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</si>
  <si>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</si>
  <si>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</si>
  <si>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</si>
  <si>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</si>
  <si>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</si>
  <si>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</si>
  <si>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</si>
  <si>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</si>
  <si>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</si>
  <si>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</si>
  <si>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</si>
  <si>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</si>
  <si>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</si>
  <si>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</si>
  <si>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</si>
  <si>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</si>
  <si>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</si>
  <si>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</si>
  <si>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</si>
  <si>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</si>
  <si>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</si>
  <si>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</si>
  <si>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</si>
  <si>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</si>
  <si>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</si>
  <si>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</si>
  <si>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</si>
  <si>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</si>
  <si>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</si>
  <si>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</si>
  <si>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</si>
  <si>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</si>
  <si>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</si>
  <si>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</si>
  <si>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</si>
  <si>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</si>
  <si>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</si>
  <si>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</si>
  <si>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</si>
  <si>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</si>
  <si>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</si>
  <si>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</si>
  <si>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</si>
  <si>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</si>
  <si>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</si>
  <si>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</si>
  <si>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</si>
  <si>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</si>
  <si>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</si>
  <si>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</si>
  <si>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</si>
  <si>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</si>
  <si>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</si>
  <si>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</si>
  <si>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</si>
  <si>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</si>
  <si>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</si>
  <si>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</si>
  <si>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</si>
  <si>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</si>
  <si>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</si>
  <si>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</si>
  <si>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</si>
  <si>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</si>
  <si>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</si>
  <si>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</si>
  <si>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</si>
  <si>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</si>
  <si>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</si>
  <si>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</si>
  <si>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</si>
  <si>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</si>
  <si>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</si>
  <si>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</si>
  <si>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</si>
  <si>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</si>
  <si>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</si>
  <si>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</si>
  <si>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</si>
  <si>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</si>
  <si>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</si>
  <si>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</si>
  <si>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</si>
  <si>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</si>
  <si>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</si>
  <si>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</si>
  <si>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</si>
  <si>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</si>
  <si>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</si>
  <si>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</si>
  <si>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</si>
  <si>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</si>
  <si>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</si>
  <si>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</si>
  <si>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</si>
  <si>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</si>
  <si>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</si>
  <si>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</si>
  <si>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</si>
  <si>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</si>
  <si>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</si>
  <si>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</si>
  <si>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</si>
  <si>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</si>
  <si>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</si>
  <si>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</si>
  <si>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</si>
  <si>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</si>
  <si>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</si>
  <si>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</si>
  <si>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</si>
  <si>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</si>
  <si>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</si>
  <si>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</si>
  <si>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</si>
  <si>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</si>
  <si>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</si>
  <si>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</si>
  <si>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</si>
  <si>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</si>
  <si>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</si>
  <si>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</si>
  <si>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</si>
  <si>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</si>
  <si>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</si>
  <si>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</si>
  <si>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</si>
  <si>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</si>
  <si>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</si>
  <si>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</si>
  <si>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</si>
  <si>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</si>
  <si>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</si>
  <si>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</si>
  <si>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</si>
  <si>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</si>
  <si>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</si>
  <si>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</si>
  <si>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</si>
  <si>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</si>
  <si>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</si>
  <si>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</si>
  <si>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</si>
  <si>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</si>
  <si>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</si>
  <si>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</si>
  <si>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</si>
  <si>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</si>
  <si>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</si>
  <si>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</si>
  <si>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</si>
  <si>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</si>
  <si>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</si>
  <si>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</si>
  <si>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</si>
  <si>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</si>
  <si>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</si>
  <si>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</si>
  <si>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</si>
  <si>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</si>
  <si>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</si>
  <si>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</si>
  <si>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</si>
  <si>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</si>
  <si>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</si>
  <si>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</si>
  <si>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</si>
  <si>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</si>
  <si>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</si>
  <si>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</si>
  <si>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</si>
  <si>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</si>
  <si>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</si>
  <si>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</si>
  <si>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</si>
  <si>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</si>
  <si>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</si>
  <si>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</si>
  <si>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</si>
  <si>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</si>
  <si>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</si>
  <si>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</si>
  <si>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</si>
  <si>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</si>
  <si>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</si>
  <si>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</si>
  <si>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</si>
  <si>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</si>
  <si>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</si>
  <si>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</si>
  <si>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</si>
  <si>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</si>
  <si>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</si>
  <si>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</si>
  <si>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</si>
  <si>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</si>
  <si>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</si>
  <si>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</si>
  <si>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</si>
  <si>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</si>
  <si>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</si>
  <si>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</si>
  <si>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</si>
  <si>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</si>
  <si>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</si>
  <si>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</si>
  <si>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</si>
  <si>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</si>
  <si>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</si>
  <si>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</si>
  <si>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</si>
  <si>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</si>
  <si>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</si>
  <si>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</si>
  <si>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</si>
  <si>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</si>
  <si>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</si>
  <si>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</si>
  <si>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</si>
  <si>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</si>
  <si>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</si>
  <si>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</si>
  <si>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</si>
  <si>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</si>
  <si>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</si>
  <si>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</si>
  <si>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</si>
  <si>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</si>
  <si>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</si>
  <si>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</si>
  <si>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</si>
  <si>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</si>
  <si>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</si>
  <si>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</si>
  <si>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</si>
  <si>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</si>
  <si>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</si>
  <si>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</si>
  <si>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</si>
  <si>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</si>
  <si>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</si>
  <si>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</si>
  <si>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</si>
  <si>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</si>
  <si>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</si>
  <si>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</si>
  <si>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</si>
  <si>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</si>
  <si>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</si>
  <si>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</si>
  <si>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</si>
  <si>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</si>
  <si>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</si>
  <si>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</si>
  <si>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</si>
  <si>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</si>
  <si>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</si>
  <si>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</si>
  <si>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</si>
  <si>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</si>
  <si>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</si>
  <si>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</si>
  <si>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</si>
  <si>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</si>
  <si>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</si>
  <si>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</si>
  <si>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</si>
  <si>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</si>
  <si>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</si>
  <si>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</si>
  <si>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</si>
  <si>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</si>
  <si>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</si>
  <si>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</si>
  <si>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</si>
  <si>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</si>
  <si>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</si>
  <si>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</si>
  <si>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</si>
  <si>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</si>
  <si>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</si>
  <si>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</si>
  <si>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</si>
  <si>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</si>
  <si>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</si>
  <si>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</si>
  <si>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</si>
  <si>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</si>
  <si>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</si>
  <si>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</si>
  <si>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</si>
  <si>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</si>
  <si>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</si>
  <si>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</si>
  <si>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</si>
  <si>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</si>
  <si>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</si>
  <si>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</si>
  <si>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</si>
  <si>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</si>
  <si>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</si>
  <si>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</si>
  <si>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</si>
  <si>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</si>
  <si>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</si>
  <si>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</si>
  <si>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</si>
  <si>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</si>
  <si>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</si>
  <si>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</si>
  <si>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</si>
  <si>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</si>
  <si>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</si>
  <si>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</si>
  <si>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</si>
  <si>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</si>
  <si>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</si>
  <si>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</si>
  <si>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</si>
  <si>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</si>
  <si>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</si>
  <si>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</si>
  <si>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</si>
  <si>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</si>
  <si>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</si>
  <si>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</si>
  <si>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</si>
  <si>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</si>
  <si>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</si>
  <si>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</si>
  <si>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</si>
  <si>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</si>
  <si>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</si>
  <si>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</si>
  <si>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</si>
  <si>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</si>
  <si>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</si>
  <si>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</si>
  <si>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</si>
  <si>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</si>
  <si>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</si>
  <si>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</si>
  <si>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</si>
  <si>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</si>
  <si>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</si>
  <si>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</si>
  <si>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</si>
  <si>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</si>
  <si>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</si>
  <si>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</si>
  <si>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</si>
  <si>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</si>
  <si>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</si>
  <si>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</si>
  <si>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</si>
  <si>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</si>
  <si>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</si>
  <si>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</si>
  <si>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</si>
  <si>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</si>
  <si>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</si>
  <si>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</si>
  <si>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</si>
  <si>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</si>
  <si>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</si>
  <si>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</si>
  <si>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</si>
  <si>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</si>
  <si>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</si>
  <si>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</si>
  <si>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</si>
  <si>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</si>
  <si>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</si>
  <si>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</si>
  <si>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</si>
  <si>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</si>
  <si>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</si>
  <si>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</si>
  <si>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</si>
  <si>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</si>
  <si>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</si>
  <si>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</si>
  <si>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</si>
  <si>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</si>
  <si>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</si>
  <si>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</si>
  <si>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</si>
  <si>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</si>
  <si>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</si>
  <si>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</si>
  <si>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</si>
  <si>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</si>
  <si>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</si>
  <si>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</si>
  <si>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</si>
  <si>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</si>
  <si>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</si>
  <si>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</si>
  <si>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</si>
  <si>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</si>
  <si>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</si>
  <si>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</si>
  <si>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</si>
  <si>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</si>
  <si>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</si>
  <si>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</si>
  <si>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</si>
  <si>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</si>
  <si>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</si>
  <si>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</si>
  <si>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</si>
  <si>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</si>
  <si>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</si>
  <si>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</si>
  <si>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</si>
  <si>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</si>
  <si>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</si>
  <si>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</si>
  <si>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</si>
  <si>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</si>
  <si>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</si>
  <si>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</si>
  <si>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</si>
  <si>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</si>
  <si>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</si>
  <si>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</si>
  <si>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</si>
  <si>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</si>
  <si>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</si>
  <si>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</si>
  <si>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</si>
  <si>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</si>
  <si>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</si>
  <si>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</si>
  <si>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</si>
  <si>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</si>
  <si>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</si>
  <si>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</si>
  <si>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</si>
  <si>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</si>
  <si>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</si>
  <si>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</si>
  <si>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</si>
  <si>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</si>
  <si>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</si>
  <si>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</si>
  <si>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</si>
  <si>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</si>
  <si>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</si>
  <si>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</si>
  <si>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</si>
  <si>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</si>
  <si>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</si>
  <si>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</si>
  <si>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</si>
  <si>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</si>
  <si>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</si>
  <si>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</si>
  <si>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</si>
  <si>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</si>
  <si>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</si>
  <si>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</si>
  <si>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</si>
  <si>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</si>
  <si>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</si>
  <si>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</si>
  <si>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</si>
  <si>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</si>
  <si>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</si>
  <si>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</si>
  <si>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</si>
  <si>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</si>
  <si>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</si>
  <si>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</si>
  <si>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</si>
  <si>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</si>
  <si>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</si>
  <si>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</si>
  <si>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</si>
  <si>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</si>
  <si>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</si>
  <si>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</si>
  <si>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</si>
  <si>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</si>
  <si>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</si>
  <si>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</si>
  <si>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</si>
  <si>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</si>
  <si>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</si>
  <si>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</si>
  <si>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</si>
  <si>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</si>
  <si>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</si>
  <si>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</si>
  <si>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</si>
  <si>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</si>
  <si>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</si>
  <si>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</si>
  <si>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</si>
  <si>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</si>
  <si>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</si>
  <si>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</si>
  <si>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</si>
  <si>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</si>
  <si>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</si>
  <si>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</si>
  <si>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</si>
  <si>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</si>
  <si>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</si>
  <si>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</si>
  <si>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</si>
  <si>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</si>
  <si>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</si>
  <si>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</si>
  <si>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</si>
  <si>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</si>
  <si>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</si>
  <si>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</si>
  <si>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</si>
  <si>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</si>
  <si>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</si>
  <si>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</si>
  <si>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</si>
  <si>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</si>
  <si>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</si>
  <si>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</si>
  <si>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</si>
  <si>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</si>
  <si>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</si>
  <si>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</si>
  <si>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</si>
  <si>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</si>
  <si>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</si>
  <si>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</si>
  <si>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</si>
  <si>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</si>
  <si>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</si>
  <si>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</si>
  <si>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</si>
  <si>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</si>
  <si>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</si>
  <si>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</si>
  <si>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</si>
  <si>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</si>
  <si>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</si>
  <si>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</si>
  <si>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</si>
  <si>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</si>
  <si>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</si>
  <si>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</si>
  <si>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</si>
  <si>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</si>
  <si>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</si>
  <si>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</si>
  <si>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</si>
  <si>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</si>
  <si>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</si>
  <si>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</si>
  <si>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</si>
  <si>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</si>
  <si>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</si>
  <si>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</si>
  <si>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</si>
  <si>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</si>
  <si>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</si>
  <si>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</si>
  <si>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</si>
  <si>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</si>
  <si>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</si>
  <si>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</si>
  <si>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</si>
  <si>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</si>
  <si>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</si>
  <si>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</si>
  <si>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</si>
  <si>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</si>
  <si>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</si>
  <si>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</si>
  <si>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</si>
  <si>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</si>
  <si>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</si>
  <si>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</si>
  <si>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</si>
  <si>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</si>
  <si>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</si>
  <si>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</si>
  <si>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</si>
  <si>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</si>
  <si>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</si>
  <si>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</si>
  <si>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</si>
  <si>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</si>
  <si>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</si>
  <si>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</si>
  <si>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</si>
  <si>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</si>
  <si>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</si>
  <si>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</si>
  <si>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</si>
  <si>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</si>
  <si>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</si>
  <si>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</si>
  <si>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</si>
  <si>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</si>
  <si>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</si>
  <si>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</si>
  <si>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</si>
  <si>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</si>
  <si>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</si>
  <si>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</si>
  <si>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</si>
  <si>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</si>
  <si>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</si>
  <si>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</si>
  <si>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</si>
  <si>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</si>
  <si>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</si>
  <si>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</si>
  <si>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</si>
  <si>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</si>
  <si>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</si>
  <si>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</si>
  <si>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</si>
  <si>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</si>
  <si>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</si>
  <si>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</si>
  <si>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</si>
  <si>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</si>
  <si>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</si>
  <si>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</si>
  <si>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</si>
  <si>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</si>
  <si>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</si>
  <si>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</si>
  <si>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</si>
  <si>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</si>
  <si>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</si>
  <si>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</si>
  <si>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</si>
  <si>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</si>
  <si>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</si>
  <si>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</si>
  <si>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</si>
  <si>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</si>
  <si>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</si>
  <si>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</si>
  <si>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</si>
  <si>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</si>
  <si>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</si>
  <si>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</si>
  <si>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</si>
  <si>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</si>
  <si>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</si>
  <si>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</si>
  <si>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</si>
  <si>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</si>
  <si>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</si>
  <si>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</si>
  <si>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</si>
  <si>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</si>
  <si>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</si>
  <si>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</si>
  <si>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</si>
  <si>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</si>
  <si>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</si>
  <si>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</si>
  <si>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</si>
  <si>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</si>
  <si>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</si>
  <si>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</si>
  <si>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</si>
  <si>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</si>
  <si>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</si>
  <si>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</si>
  <si>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</si>
  <si>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</si>
  <si>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</si>
  <si>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</si>
  <si>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</si>
  <si>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</si>
  <si>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</si>
  <si>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</si>
  <si>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</si>
  <si>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</si>
  <si>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</si>
  <si>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</si>
  <si>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</si>
  <si>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</si>
  <si>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</si>
  <si>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</si>
  <si>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</si>
  <si>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</si>
  <si>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</si>
  <si>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</si>
  <si>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</si>
  <si>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</si>
  <si>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</si>
  <si>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</si>
  <si>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</si>
  <si>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</si>
  <si>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</si>
  <si>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</si>
  <si>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</si>
  <si>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</si>
  <si>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</si>
  <si>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</si>
  <si>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</si>
  <si>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</si>
  <si>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</si>
  <si>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</si>
  <si>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</si>
  <si>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</si>
  <si>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</si>
  <si>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</si>
  <si>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</si>
  <si>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</si>
  <si>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</si>
  <si>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</si>
  <si>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</si>
  <si>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</si>
  <si>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</si>
  <si>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</si>
  <si>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</si>
  <si>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</si>
  <si>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</si>
  <si>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</si>
  <si>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</si>
  <si>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</si>
  <si>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</si>
  <si>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</si>
  <si>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</si>
  <si>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</si>
  <si>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</si>
  <si>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</si>
  <si>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</si>
  <si>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</si>
  <si>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</si>
  <si>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</si>
  <si>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</si>
  <si>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</si>
  <si>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</si>
  <si>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</si>
  <si>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</si>
  <si>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</si>
  <si>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</si>
  <si>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</si>
  <si>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</si>
  <si>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</si>
  <si>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</si>
  <si>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</si>
  <si>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</si>
  <si>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</si>
  <si>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</si>
  <si>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</si>
  <si>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</si>
  <si>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</si>
  <si>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</si>
  <si>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</si>
  <si>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</si>
  <si>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</si>
  <si>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</si>
  <si>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</si>
  <si>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</si>
  <si>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</si>
  <si>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</si>
  <si>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</si>
  <si>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</si>
  <si>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</si>
  <si>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</si>
  <si>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</si>
  <si>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</si>
  <si>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</si>
  <si>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</si>
  <si>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</si>
  <si>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</si>
  <si>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</si>
  <si>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</si>
  <si>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</si>
  <si>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</si>
  <si>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</si>
  <si>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</si>
  <si>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</si>
  <si>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</si>
  <si>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</si>
  <si>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</si>
  <si>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</si>
  <si>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</si>
  <si>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</si>
  <si>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</si>
  <si>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</si>
  <si>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</si>
  <si>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</si>
  <si>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</si>
  <si>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</si>
  <si>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</si>
  <si>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</si>
  <si>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</si>
  <si>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</si>
  <si>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</si>
  <si>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</si>
  <si>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</si>
  <si>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</si>
  <si>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</si>
  <si>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</si>
  <si>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</si>
  <si>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</si>
  <si>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</si>
  <si>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</si>
  <si>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</si>
  <si>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</si>
  <si>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</si>
  <si>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</si>
  <si>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</si>
  <si>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</si>
  <si>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</si>
  <si>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</si>
  <si>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</si>
  <si>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</si>
  <si>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</si>
  <si>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</si>
  <si>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</si>
  <si>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</si>
  <si>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</si>
  <si>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</si>
  <si>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</si>
  <si>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</si>
  <si>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</si>
  <si>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</si>
  <si>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</si>
  <si>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</si>
  <si>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</si>
  <si>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</si>
  <si>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</si>
  <si>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</si>
  <si>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</si>
  <si>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</si>
  <si>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</si>
  <si>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</si>
  <si>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</si>
  <si>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</si>
  <si>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</si>
  <si>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</si>
  <si>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</si>
  <si>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</si>
  <si>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</si>
  <si>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</si>
  <si>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</si>
  <si>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</si>
  <si>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</si>
  <si>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</si>
  <si>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</si>
  <si>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</si>
  <si>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</si>
  <si>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</si>
  <si>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</si>
  <si>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</si>
  <si>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</si>
  <si>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</si>
  <si>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</si>
  <si>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</si>
  <si>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</si>
  <si>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</si>
  <si>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</si>
  <si>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</si>
  <si>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</si>
  <si>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</si>
  <si>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</si>
  <si>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</si>
  <si>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</si>
  <si>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</si>
  <si>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</si>
  <si>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</si>
  <si>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</si>
  <si>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</si>
  <si>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</si>
  <si>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</si>
  <si>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</si>
  <si>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</si>
  <si>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</si>
  <si>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</si>
  <si>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</si>
  <si>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</si>
  <si>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</si>
  <si>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</si>
  <si>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</si>
  <si>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</si>
  <si>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</si>
  <si>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</si>
  <si>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</si>
  <si>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</si>
  <si>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</si>
  <si>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</si>
  <si>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</si>
  <si>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</si>
  <si>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</si>
  <si>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</si>
  <si>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</si>
  <si>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</si>
  <si>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</si>
  <si>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</si>
  <si>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</si>
  <si>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</si>
  <si>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</si>
  <si>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</si>
  <si>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</si>
  <si>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</si>
  <si>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</si>
  <si>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</si>
  <si>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</si>
  <si>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</si>
  <si>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</si>
  <si>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</si>
  <si>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</si>
  <si>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</si>
  <si>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</si>
  <si>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</si>
  <si>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</si>
  <si>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</si>
  <si>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</si>
  <si>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</si>
  <si>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</si>
  <si>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</si>
  <si>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</si>
  <si>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</si>
  <si>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</si>
  <si>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</si>
  <si>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</si>
  <si>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</si>
  <si>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</si>
  <si>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</si>
  <si>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</si>
  <si>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</si>
  <si>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</si>
  <si>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</si>
  <si>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</si>
  <si>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</si>
  <si>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</si>
  <si>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</si>
  <si>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</si>
  <si>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</si>
  <si>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</si>
  <si>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</si>
  <si>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</si>
  <si>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</si>
  <si>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</si>
  <si>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</si>
  <si>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</si>
  <si>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</si>
  <si>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</si>
  <si>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</si>
  <si>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</si>
  <si>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</si>
  <si>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</si>
  <si>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</si>
  <si>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</si>
  <si>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</si>
  <si>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</si>
  <si>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</si>
  <si>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</si>
  <si>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</si>
  <si>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</si>
  <si>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</si>
  <si>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</si>
  <si>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</si>
  <si>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</si>
  <si>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</si>
  <si>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</si>
  <si>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</si>
  <si>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</si>
  <si>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</si>
  <si>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</si>
  <si>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</si>
  <si>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</si>
  <si>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</si>
  <si>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</si>
  <si>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</si>
  <si>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</si>
  <si>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</si>
  <si>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</si>
  <si>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</si>
  <si>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</si>
  <si>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</si>
  <si>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</si>
  <si>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</si>
  <si>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</si>
  <si>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</si>
  <si>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</si>
  <si>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</si>
  <si>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</si>
  <si>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</si>
  <si>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</si>
  <si>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</si>
  <si>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</si>
  <si>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</si>
  <si>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</si>
  <si>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</si>
  <si>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</si>
  <si>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</si>
  <si>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</si>
  <si>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</si>
  <si>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</si>
  <si>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</si>
  <si>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</si>
  <si>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</si>
  <si>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</si>
  <si>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</si>
  <si>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</si>
  <si>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</si>
  <si>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</si>
  <si>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</si>
  <si>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</si>
  <si>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</si>
  <si>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</si>
  <si>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</si>
  <si>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</si>
  <si>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</si>
  <si>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</si>
  <si>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</si>
  <si>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</si>
  <si>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</si>
  <si>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</si>
  <si>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</si>
  <si>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</si>
  <si>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</si>
  <si>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</si>
  <si>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</si>
  <si>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</si>
  <si>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</si>
  <si>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</si>
  <si>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</si>
  <si>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</si>
  <si>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</si>
  <si>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</si>
  <si>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</si>
  <si>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</si>
  <si>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</si>
  <si>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</si>
  <si>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</si>
  <si>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</si>
  <si>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</si>
  <si>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</si>
  <si>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</si>
  <si>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</si>
  <si>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</si>
  <si>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</si>
  <si>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</si>
  <si>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</si>
  <si>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</si>
  <si>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</si>
  <si>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</si>
  <si>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</si>
  <si>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</si>
  <si>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</si>
  <si>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</si>
  <si>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</si>
  <si>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</si>
  <si>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</si>
  <si>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</si>
  <si>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</si>
  <si>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</si>
  <si>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</si>
  <si>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</si>
  <si>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</si>
  <si>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</si>
  <si>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</si>
  <si>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</si>
  <si>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</si>
  <si>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</si>
  <si>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</si>
  <si>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</si>
  <si>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</si>
  <si>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</si>
  <si>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</si>
  <si>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</si>
  <si>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</si>
  <si>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</si>
  <si>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</si>
  <si>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</si>
  <si>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</si>
  <si>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</si>
  <si>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</si>
  <si>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</si>
  <si>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</si>
  <si>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</si>
  <si>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</si>
  <si>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</si>
  <si>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</si>
  <si>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</si>
  <si>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</si>
  <si>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</si>
  <si>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</si>
  <si>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</si>
  <si>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</si>
  <si>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</si>
  <si>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</si>
  <si>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</si>
  <si>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</si>
  <si>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</si>
  <si>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</si>
  <si>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</si>
  <si>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</si>
  <si>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</si>
  <si>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</si>
  <si>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</si>
  <si>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</si>
  <si>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</si>
  <si>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</si>
  <si>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</si>
  <si>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</si>
  <si>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</si>
  <si>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</si>
  <si>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</si>
  <si>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</si>
  <si>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</si>
  <si>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</si>
  <si>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</si>
  <si>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</si>
  <si>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</si>
  <si>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</si>
  <si>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</si>
  <si>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</si>
  <si>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</si>
  <si>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</si>
  <si>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</si>
  <si>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</si>
  <si>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</si>
  <si>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</si>
  <si>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</si>
  <si>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</si>
  <si>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</si>
  <si>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</si>
  <si>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</si>
  <si>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</si>
  <si>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</si>
  <si>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</si>
  <si>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</si>
  <si>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</si>
  <si>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</si>
  <si>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</si>
  <si>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</si>
  <si>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</si>
  <si>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</si>
  <si>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</si>
  <si>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</si>
  <si>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</si>
  <si>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</si>
  <si>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</si>
  <si>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</si>
  <si>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</si>
  <si>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</si>
  <si>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</si>
  <si>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</si>
  <si>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</si>
  <si>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</si>
  <si>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</si>
  <si>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</si>
  <si>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</si>
  <si>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</si>
  <si>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</si>
  <si>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</si>
  <si>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</si>
  <si>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</si>
  <si>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</si>
  <si>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</si>
  <si>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</si>
  <si>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</si>
  <si>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</si>
  <si>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</si>
  <si>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</si>
  <si>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</si>
  <si>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</si>
  <si>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</si>
  <si>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</si>
  <si>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</si>
  <si>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</si>
  <si>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</si>
  <si>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</si>
  <si>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</si>
  <si>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</si>
  <si>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</si>
  <si>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</si>
  <si>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</si>
  <si>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</si>
  <si>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</si>
  <si>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</si>
  <si>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</si>
  <si>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</si>
  <si>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</si>
  <si>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</si>
  <si>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</si>
  <si>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</si>
  <si>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</si>
  <si>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</si>
  <si>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</si>
  <si>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</si>
  <si>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</si>
  <si>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</si>
  <si>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</si>
  <si>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</si>
  <si>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</si>
  <si>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</si>
  <si>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</si>
  <si>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</si>
  <si>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</si>
  <si>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</si>
  <si>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</si>
  <si>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</si>
  <si>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</si>
  <si>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</si>
  <si>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</si>
  <si>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</si>
  <si>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</si>
  <si>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</si>
  <si>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</si>
  <si>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</si>
  <si>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</si>
  <si>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</si>
  <si>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</si>
  <si>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</si>
  <si>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</si>
  <si>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</si>
  <si>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</si>
  <si>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</si>
  <si>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</si>
  <si>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</si>
  <si>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</si>
  <si>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</si>
  <si>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</si>
  <si>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</si>
  <si>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</si>
  <si>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</si>
  <si>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</si>
  <si>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</si>
  <si>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</si>
  <si>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</si>
  <si>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</si>
  <si>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</si>
  <si>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</si>
  <si>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</si>
  <si>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</si>
  <si>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</si>
  <si>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</si>
  <si>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</si>
  <si>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</si>
  <si>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</si>
  <si>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</si>
  <si>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</si>
  <si>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</si>
  <si>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</si>
  <si>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</si>
  <si>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</si>
  <si>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</si>
  <si>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</si>
  <si>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</si>
  <si>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</si>
  <si>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</si>
  <si>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</si>
  <si>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</si>
  <si>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</si>
  <si>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</si>
  <si>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</si>
  <si>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</si>
  <si>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</si>
  <si>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</si>
  <si>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</si>
  <si>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</si>
  <si>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</si>
  <si>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</si>
  <si>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</si>
  <si>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</si>
  <si>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</si>
  <si>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</si>
  <si>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</si>
  <si>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</si>
  <si>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</si>
  <si>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</si>
  <si>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</si>
  <si>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</si>
  <si>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</si>
  <si>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</si>
  <si>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</si>
  <si>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</si>
  <si>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</si>
  <si>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</si>
  <si>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</si>
  <si>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</si>
  <si>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</si>
  <si>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</si>
  <si>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</si>
  <si>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</si>
  <si>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</si>
  <si>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</si>
  <si>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</si>
  <si>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</si>
  <si>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</si>
  <si>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</si>
  <si>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</si>
  <si>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</si>
  <si>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</si>
  <si>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</si>
  <si>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</si>
  <si>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</si>
  <si>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</si>
  <si>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</si>
  <si>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</si>
  <si>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</si>
  <si>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</si>
  <si>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</si>
  <si>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</si>
  <si>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</si>
  <si>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</si>
  <si>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</si>
  <si>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</si>
  <si>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</si>
  <si>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</si>
  <si>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</si>
  <si>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</si>
  <si>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</si>
  <si>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</si>
  <si>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</si>
  <si>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</si>
  <si>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</si>
  <si>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</si>
  <si>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</si>
  <si>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</si>
  <si>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</si>
  <si>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</si>
  <si>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</si>
  <si>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</si>
  <si>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</si>
  <si>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</si>
  <si>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</si>
  <si>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</si>
  <si>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</si>
  <si>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</si>
  <si>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</si>
  <si>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</si>
  <si>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</si>
  <si>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</si>
  <si>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</si>
  <si>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</si>
  <si>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</si>
  <si>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</si>
  <si>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</si>
  <si>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</si>
  <si>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</si>
  <si>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</si>
  <si>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</si>
  <si>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</si>
  <si>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</si>
  <si>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</si>
  <si>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</si>
  <si>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</si>
  <si>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</si>
  <si>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</si>
  <si>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</si>
  <si>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</si>
  <si>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</si>
  <si>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</si>
  <si>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</si>
  <si>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</si>
  <si>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</si>
  <si>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</si>
  <si>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</si>
  <si>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</si>
  <si>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</si>
  <si>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</si>
  <si>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</si>
  <si>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</si>
  <si>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</si>
  <si>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</si>
  <si>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</si>
  <si>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</si>
  <si>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</si>
  <si>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</si>
  <si>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</si>
  <si>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</si>
  <si>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</si>
  <si>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</si>
  <si>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</si>
  <si>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</si>
  <si>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</si>
  <si>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</si>
  <si>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</si>
  <si>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</si>
  <si>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</si>
  <si>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</si>
  <si>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</si>
  <si>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</si>
  <si>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</si>
  <si>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</si>
  <si>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</si>
  <si>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</si>
  <si>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</si>
  <si>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</si>
  <si>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</si>
  <si>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</si>
  <si>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</si>
  <si>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</si>
  <si>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</si>
  <si>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</si>
  <si>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</si>
  <si>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</si>
  <si>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</si>
  <si>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</si>
  <si>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</si>
  <si>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</si>
  <si>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</si>
  <si>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</si>
  <si>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</si>
  <si>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</si>
  <si>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</si>
  <si>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</si>
  <si>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</si>
  <si>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</si>
  <si>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</si>
  <si>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</si>
  <si>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</si>
  <si>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</si>
  <si>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</si>
  <si>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</si>
  <si>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</si>
  <si>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</si>
  <si>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</si>
  <si>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</si>
  <si>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</si>
  <si>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</si>
  <si>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</si>
  <si>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</si>
  <si>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</si>
  <si>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</si>
  <si>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</si>
  <si>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</si>
  <si>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</si>
  <si>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</si>
  <si>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</si>
  <si>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</si>
  <si>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</si>
  <si>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</si>
  <si>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</si>
  <si>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</si>
  <si>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</si>
  <si>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</si>
  <si>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</si>
  <si>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</si>
  <si>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</si>
  <si>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</si>
  <si>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</si>
  <si>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</si>
  <si>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</si>
  <si>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</si>
  <si>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</si>
  <si>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</si>
  <si>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</si>
  <si>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</si>
  <si>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</si>
  <si>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</si>
  <si>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</si>
  <si>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</si>
  <si>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</si>
  <si>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</si>
  <si>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</si>
  <si>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</si>
  <si>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</si>
  <si>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</si>
  <si>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</si>
  <si>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</si>
  <si>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</si>
  <si>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</si>
  <si>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</si>
  <si>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</si>
  <si>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</si>
  <si>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</si>
  <si>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</si>
  <si>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</si>
  <si>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</si>
  <si>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</si>
  <si>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</si>
  <si>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</si>
  <si>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</si>
  <si>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</si>
  <si>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</si>
  <si>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</si>
  <si>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</si>
  <si>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</si>
  <si>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</si>
  <si>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</si>
  <si>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</si>
  <si>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</si>
  <si>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</si>
  <si>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</si>
  <si>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</si>
  <si>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</si>
  <si>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</si>
  <si>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</si>
  <si>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</si>
  <si>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</si>
  <si>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</si>
  <si>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</si>
  <si>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</si>
  <si>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</si>
  <si>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</si>
  <si>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</si>
  <si>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</si>
  <si>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</si>
  <si>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</si>
  <si>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</si>
  <si>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</si>
  <si>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</si>
  <si>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</si>
  <si>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</si>
  <si>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</si>
  <si>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</si>
  <si>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</si>
  <si>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</si>
  <si>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</si>
  <si>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</si>
  <si>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</si>
  <si>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</si>
  <si>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</si>
  <si>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</si>
  <si>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</si>
  <si>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</si>
  <si>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</si>
  <si>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</si>
  <si>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</si>
  <si>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</si>
  <si>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</si>
  <si>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</si>
  <si>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</si>
  <si>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</si>
  <si>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</si>
  <si>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</si>
  <si>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</si>
  <si>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</si>
  <si>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</si>
  <si>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</si>
  <si>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</si>
  <si>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</si>
  <si>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</si>
  <si>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</si>
  <si>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</si>
  <si>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</si>
  <si>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</si>
  <si>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</si>
  <si>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</si>
  <si>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</si>
  <si>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</si>
  <si>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</si>
  <si>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</si>
  <si>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</si>
  <si>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</si>
  <si>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</si>
  <si>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</si>
  <si>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</si>
  <si>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</si>
  <si>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</si>
  <si>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</si>
  <si>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</si>
  <si>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</si>
  <si>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</si>
  <si>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</si>
  <si>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</si>
  <si>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</si>
  <si>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</si>
  <si>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</si>
  <si>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</si>
  <si>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</si>
  <si>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</si>
  <si>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</si>
  <si>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</si>
  <si>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</si>
  <si>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</si>
  <si>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</si>
  <si>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</si>
  <si>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</si>
  <si>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</si>
  <si>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</si>
  <si>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</si>
  <si>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</si>
  <si>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</si>
  <si>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</si>
  <si>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</si>
  <si>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</si>
  <si>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</si>
  <si>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</si>
  <si>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</si>
  <si>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</si>
  <si>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</si>
  <si>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</si>
  <si>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</si>
  <si>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</si>
  <si>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</si>
  <si>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</si>
  <si>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</si>
  <si>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</si>
  <si>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</si>
  <si>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</si>
  <si>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</si>
  <si>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</si>
  <si>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</si>
  <si>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</si>
  <si>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</si>
  <si>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</si>
  <si>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</si>
  <si>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</si>
  <si>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</si>
  <si>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</si>
  <si>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</si>
  <si>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</si>
  <si>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</si>
  <si>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</si>
  <si>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</si>
  <si>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</si>
  <si>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</si>
  <si>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</si>
  <si>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</si>
  <si>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</si>
  <si>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</si>
  <si>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</si>
  <si>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</si>
  <si>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</si>
  <si>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</si>
  <si>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</si>
  <si>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</si>
  <si>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</si>
  <si>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</si>
  <si>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</si>
  <si>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</si>
  <si>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</si>
  <si>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</si>
  <si>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</si>
  <si>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</si>
  <si>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</si>
  <si>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</si>
  <si>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</si>
  <si>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</si>
  <si>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</si>
  <si>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</si>
  <si>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</si>
  <si>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</si>
  <si>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</si>
  <si>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</si>
  <si>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</si>
  <si>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</si>
  <si>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</si>
  <si>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</si>
  <si>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</si>
  <si>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</si>
  <si>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</si>
  <si>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</si>
  <si>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</si>
  <si>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</si>
  <si>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</si>
  <si>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</si>
  <si>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</si>
  <si>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</si>
  <si>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</si>
  <si>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</si>
  <si>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</si>
  <si>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</si>
  <si>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</si>
  <si>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</si>
  <si>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</si>
  <si>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</si>
  <si>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</si>
  <si>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</si>
  <si>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</si>
  <si>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</si>
  <si>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</si>
  <si>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</si>
  <si>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</si>
  <si>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</si>
  <si>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</si>
  <si>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</si>
  <si>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</si>
  <si>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</si>
  <si>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</si>
  <si>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</si>
  <si>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</si>
  <si>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</si>
  <si>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</si>
  <si>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</si>
  <si>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</si>
  <si>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</si>
  <si>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</si>
  <si>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</si>
  <si>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</si>
  <si>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</si>
  <si>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</si>
  <si>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</si>
  <si>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</si>
  <si>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</si>
  <si>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</si>
  <si>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</si>
  <si>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</si>
  <si>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</si>
  <si>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</si>
  <si>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</si>
  <si>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</si>
  <si>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</si>
  <si>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</si>
  <si>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</si>
  <si>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</si>
  <si>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</si>
  <si>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</si>
  <si>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</si>
  <si>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</si>
  <si>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</si>
  <si>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</si>
  <si>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</si>
  <si>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</si>
  <si>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</si>
  <si>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</si>
  <si>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</si>
  <si>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</si>
  <si>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</si>
  <si>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</si>
  <si>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</si>
  <si>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</si>
  <si>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</si>
  <si>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</si>
  <si>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</si>
  <si>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</si>
  <si>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</si>
  <si>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</si>
  <si>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</si>
  <si>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</si>
  <si>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</si>
  <si>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</si>
  <si>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</si>
  <si>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</si>
  <si>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</si>
  <si>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</si>
  <si>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</si>
  <si>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</si>
  <si>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</si>
  <si>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</si>
  <si>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</si>
  <si>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</si>
  <si>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</si>
  <si>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</si>
  <si>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</si>
  <si>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</si>
  <si>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</si>
  <si>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</si>
  <si>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</si>
  <si>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</si>
  <si>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</si>
  <si>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</si>
  <si>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</si>
  <si>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</si>
  <si>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</si>
  <si>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</si>
  <si>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</si>
  <si>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</si>
  <si>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</si>
  <si>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</si>
  <si>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</si>
  <si>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</si>
  <si>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</si>
  <si>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</si>
  <si>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</si>
  <si>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</si>
  <si>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</si>
  <si>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</si>
  <si>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</si>
  <si>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</si>
  <si>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</si>
  <si>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</si>
  <si>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</si>
  <si>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</si>
  <si>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</si>
  <si>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</si>
  <si>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</si>
  <si>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</si>
  <si>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</si>
  <si>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</si>
  <si>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</si>
  <si>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</si>
  <si>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</si>
  <si>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</si>
  <si>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</si>
  <si>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</si>
  <si>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</si>
  <si>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</si>
  <si>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</si>
  <si>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</si>
  <si>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</si>
  <si>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</si>
  <si>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</si>
  <si>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</si>
  <si>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</si>
  <si>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</si>
  <si>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</si>
  <si>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</si>
  <si>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</si>
  <si>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</si>
  <si>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</si>
  <si>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</si>
  <si>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</si>
  <si>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</si>
  <si>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</si>
  <si>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</si>
  <si>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</si>
  <si>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</si>
  <si>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</si>
  <si>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</si>
  <si>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</si>
  <si>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</si>
  <si>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</si>
  <si>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</si>
  <si>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</si>
  <si>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</si>
  <si>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</si>
  <si>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</si>
  <si>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</si>
  <si>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</si>
  <si>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</si>
  <si>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</si>
  <si>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</si>
  <si>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</si>
  <si>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</si>
  <si>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</si>
  <si>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</si>
  <si>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</si>
  <si>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</si>
  <si>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</si>
  <si>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</si>
  <si>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</si>
  <si>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</si>
  <si>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</si>
  <si>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</si>
  <si>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</si>
  <si>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</si>
  <si>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</si>
  <si>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</si>
  <si>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</si>
  <si>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</si>
  <si>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</si>
  <si>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</si>
  <si>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</si>
  <si>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</si>
  <si>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</si>
  <si>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</si>
  <si>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</si>
  <si>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</si>
  <si>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</si>
  <si>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</si>
  <si>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</si>
  <si>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</si>
  <si>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</si>
  <si>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</si>
  <si>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</si>
  <si>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</si>
  <si>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</si>
  <si>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</si>
  <si>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</si>
  <si>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</si>
  <si>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</si>
  <si>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</si>
  <si>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</si>
  <si>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</si>
  <si>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</si>
  <si>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</si>
  <si>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</si>
  <si>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</si>
  <si>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</si>
  <si>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</si>
  <si>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</si>
  <si>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</si>
  <si>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</si>
  <si>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</si>
  <si>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</si>
  <si>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</si>
  <si>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</si>
  <si>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</si>
  <si>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</si>
  <si>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</si>
  <si>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</si>
  <si>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</si>
  <si>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</si>
  <si>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</si>
  <si>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</si>
  <si>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</si>
  <si>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</si>
  <si>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</si>
  <si>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</si>
  <si>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</si>
  <si>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</si>
  <si>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</si>
  <si>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</si>
  <si>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</si>
  <si>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</si>
  <si>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</si>
  <si>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</si>
  <si>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</si>
  <si>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</si>
  <si>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</si>
  <si>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</si>
  <si>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</si>
  <si>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</si>
  <si>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</si>
  <si>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</si>
  <si>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</si>
  <si>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</si>
  <si>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</si>
  <si>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</si>
  <si>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</si>
  <si>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</si>
  <si>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</si>
  <si>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</si>
  <si>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</si>
  <si>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</si>
  <si>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</si>
  <si>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</si>
  <si>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</si>
  <si>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</si>
  <si>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</si>
  <si>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</si>
  <si>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</si>
  <si>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</si>
  <si>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</si>
  <si>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</si>
  <si>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</si>
  <si>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</si>
  <si>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</si>
  <si>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</si>
  <si>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</si>
  <si>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</si>
  <si>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</si>
  <si>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</si>
  <si>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</si>
  <si>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</si>
  <si>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</si>
  <si>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</si>
  <si>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</si>
  <si>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</si>
  <si>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</si>
  <si>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</si>
  <si>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</si>
  <si>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</si>
  <si>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</si>
  <si>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</si>
  <si>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</si>
  <si>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</si>
  <si>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</si>
  <si>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</si>
  <si>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</si>
  <si>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</si>
  <si>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</si>
  <si>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</si>
  <si>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</si>
  <si>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</si>
  <si>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</si>
  <si>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</si>
  <si>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</si>
  <si>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</si>
  <si>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</si>
  <si>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</si>
  <si>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</si>
  <si>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</si>
  <si>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</si>
  <si>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</si>
  <si>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</si>
  <si>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</si>
  <si>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</si>
  <si>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</si>
  <si>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</si>
  <si>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</si>
  <si>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</si>
  <si>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</si>
  <si>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</si>
  <si>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</si>
  <si>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</si>
  <si>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</si>
  <si>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</si>
  <si>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</si>
  <si>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</si>
  <si>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</si>
  <si>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</si>
  <si>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</si>
  <si>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</si>
  <si>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</si>
  <si>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</si>
  <si>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</si>
  <si>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</si>
  <si>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</si>
  <si>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</si>
  <si>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</si>
  <si>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</si>
  <si>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</si>
  <si>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</si>
  <si>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</si>
  <si>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</si>
  <si>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</si>
  <si>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</si>
  <si>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</si>
  <si>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</si>
  <si>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</si>
  <si>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</si>
  <si>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</si>
  <si>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</si>
  <si>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</si>
  <si>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</si>
  <si>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</si>
  <si>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</si>
  <si>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</si>
  <si>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</si>
  <si>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</si>
  <si>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</si>
  <si>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</si>
  <si>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</si>
  <si>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</si>
  <si>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</si>
  <si>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</si>
  <si>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</si>
  <si>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</si>
  <si>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</si>
  <si>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</si>
  <si>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</si>
  <si>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</si>
  <si>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</si>
  <si>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</si>
  <si>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</si>
  <si>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</si>
  <si>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</si>
  <si>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</si>
  <si>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</si>
  <si>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</si>
  <si>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</si>
  <si>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</si>
  <si>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</si>
  <si>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</si>
  <si>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</si>
  <si>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</si>
  <si>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</si>
  <si>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</si>
  <si>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</si>
  <si>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</si>
  <si>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</si>
  <si>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</si>
  <si>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</si>
  <si>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</si>
  <si>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</si>
  <si>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</si>
  <si>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</si>
  <si>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</si>
  <si>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</si>
  <si>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</si>
  <si>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</si>
  <si>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</si>
  <si>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</si>
  <si>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</si>
  <si>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</si>
  <si>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</si>
  <si>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</si>
  <si>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</si>
  <si>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</si>
  <si>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</si>
  <si>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</si>
  <si>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</si>
  <si>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</si>
  <si>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</si>
  <si>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</si>
  <si>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</si>
  <si>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</si>
  <si>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</si>
  <si>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</si>
  <si>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</si>
  <si>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</si>
  <si>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</si>
  <si>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</si>
  <si>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</si>
  <si>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</si>
  <si>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</si>
  <si>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</si>
  <si>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</si>
  <si>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</si>
  <si>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</si>
  <si>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</si>
  <si>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</si>
  <si>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</si>
  <si>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</si>
  <si>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</si>
  <si>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</si>
  <si>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</si>
  <si>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</si>
  <si>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</si>
  <si>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</si>
  <si>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</si>
  <si>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</si>
  <si>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</si>
  <si>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</si>
  <si>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</si>
  <si>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</si>
  <si>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</si>
  <si>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</si>
  <si>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</si>
  <si>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</si>
  <si>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</si>
  <si>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</si>
  <si>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</si>
  <si>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</si>
  <si>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</si>
  <si>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</si>
  <si>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</si>
  <si>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</si>
  <si>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</si>
  <si>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</si>
  <si>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</si>
  <si>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</si>
  <si>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</si>
  <si>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</si>
  <si>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</si>
  <si>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</si>
  <si>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</si>
  <si>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</si>
  <si>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</si>
  <si>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</si>
  <si>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</si>
  <si>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</si>
  <si>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</si>
  <si>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</si>
  <si>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</si>
  <si>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</si>
  <si>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</si>
  <si>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</si>
  <si>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</si>
  <si>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</si>
  <si>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</si>
  <si>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</si>
  <si>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</si>
  <si>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</si>
  <si>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</si>
  <si>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</si>
  <si>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</si>
  <si>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</si>
  <si>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</si>
  <si>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</si>
  <si>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</si>
  <si>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</si>
  <si>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</si>
  <si>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</si>
  <si>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</si>
  <si>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</si>
  <si>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</si>
  <si>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</si>
  <si>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</si>
  <si>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</si>
  <si>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</si>
  <si>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</si>
  <si>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</si>
  <si>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</si>
  <si>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</si>
  <si>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</si>
  <si>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</si>
  <si>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</si>
  <si>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</si>
  <si>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</si>
  <si>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</si>
  <si>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</si>
  <si>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</si>
  <si>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</si>
  <si>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</si>
  <si>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</si>
  <si>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</si>
  <si>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</si>
  <si>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</si>
  <si>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</si>
  <si>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</si>
  <si>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</si>
  <si>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</si>
  <si>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</si>
  <si>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</si>
  <si>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</si>
  <si>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</si>
  <si>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</si>
  <si>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</si>
  <si>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</si>
  <si>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</si>
  <si>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</si>
  <si>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</si>
  <si>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</si>
  <si>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</si>
  <si>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</si>
  <si>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</si>
  <si>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</si>
  <si>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</si>
  <si>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</si>
  <si>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</si>
  <si>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</si>
  <si>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</si>
  <si>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</si>
  <si>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</si>
  <si>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</si>
  <si>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</si>
  <si>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</si>
  <si>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</si>
  <si>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</si>
  <si>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</si>
  <si>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</si>
  <si>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</si>
  <si>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</si>
  <si>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</si>
  <si>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</si>
  <si>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</si>
  <si>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</si>
  <si>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</si>
  <si>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</si>
  <si>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</si>
  <si>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</si>
  <si>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</si>
  <si>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</si>
  <si>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</si>
  <si>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</si>
  <si>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</si>
  <si>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</si>
  <si>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</si>
  <si>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</si>
  <si>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</si>
  <si>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</si>
  <si>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</si>
  <si>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</si>
  <si>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</si>
  <si>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</si>
  <si>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</si>
  <si>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</si>
  <si>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</si>
  <si>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</si>
  <si>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</si>
  <si>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</si>
  <si>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</si>
  <si>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</si>
  <si>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</si>
  <si>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</si>
  <si>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</si>
  <si>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</si>
  <si>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</si>
  <si>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</si>
  <si>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</si>
  <si>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</si>
  <si>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</si>
  <si>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</si>
  <si>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</si>
  <si>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</si>
  <si>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</si>
  <si>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</si>
  <si>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</si>
  <si>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</si>
  <si>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</si>
  <si>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</si>
  <si>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</si>
  <si>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</si>
  <si>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</si>
  <si>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</si>
  <si>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</si>
  <si>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</si>
  <si>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</si>
  <si>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</si>
  <si>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</si>
  <si>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</si>
  <si>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</si>
  <si>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</si>
  <si>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</si>
  <si>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</si>
  <si>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</si>
  <si>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</si>
  <si>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</si>
  <si>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</si>
  <si>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</si>
  <si>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</si>
  <si>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</si>
  <si>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</si>
  <si>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</si>
  <si>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</si>
  <si>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</si>
  <si>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</si>
  <si>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</si>
  <si>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</si>
  <si>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</si>
  <si>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</si>
  <si>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</si>
  <si>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</si>
  <si>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</si>
  <si>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</si>
  <si>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</si>
  <si>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</si>
  <si>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</si>
  <si>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</si>
  <si>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</si>
  <si>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</si>
  <si>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</si>
  <si>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</si>
  <si>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</si>
  <si>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</si>
  <si>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</si>
  <si>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</si>
  <si>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</si>
  <si>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</si>
  <si>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</si>
  <si>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</si>
  <si>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</si>
  <si>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</si>
  <si>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</si>
  <si>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</si>
  <si>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</si>
  <si>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</si>
  <si>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</si>
  <si>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</si>
  <si>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</si>
  <si>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</si>
  <si>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</si>
  <si>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</si>
  <si>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</si>
  <si>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</si>
  <si>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</si>
  <si>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</si>
  <si>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</si>
  <si>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</si>
  <si>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</si>
  <si>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</si>
  <si>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</si>
  <si>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</si>
  <si>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</si>
  <si>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</si>
  <si>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</si>
  <si>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</si>
  <si>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</si>
  <si>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</si>
  <si>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</si>
  <si>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</si>
  <si>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</si>
  <si>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</si>
  <si>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</si>
  <si>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</si>
  <si>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</si>
  <si>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</si>
  <si>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</si>
  <si>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</si>
  <si>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</si>
  <si>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</si>
  <si>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</si>
  <si>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</si>
  <si>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</si>
  <si>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</si>
  <si>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</si>
  <si>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</si>
  <si>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</si>
  <si>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</si>
  <si>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</si>
  <si>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</si>
  <si>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</si>
  <si>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</si>
  <si>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</si>
  <si>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</si>
  <si>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</si>
  <si>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</si>
  <si>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</si>
  <si>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</si>
  <si>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</si>
  <si>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</si>
  <si>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</si>
  <si>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</si>
  <si>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</si>
  <si>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</si>
  <si>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</si>
  <si>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</si>
  <si>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</si>
  <si>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</si>
  <si>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</si>
  <si>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</si>
  <si>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</si>
  <si>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</si>
  <si>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</si>
  <si>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</si>
  <si>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</si>
  <si>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</si>
  <si>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</si>
  <si>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</si>
  <si>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</si>
  <si>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</si>
  <si>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</si>
  <si>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</si>
  <si>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</si>
  <si>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</si>
  <si>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</si>
  <si>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</si>
  <si>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</si>
  <si>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</si>
  <si>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</si>
  <si>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</si>
  <si>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</si>
  <si>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</si>
  <si>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</si>
  <si>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</si>
  <si>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</si>
  <si>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</si>
  <si>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</si>
  <si>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</si>
  <si>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</si>
  <si>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</si>
  <si>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</si>
  <si>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</si>
  <si>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</si>
  <si>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</si>
  <si>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</si>
  <si>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</si>
  <si>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</si>
  <si>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</si>
  <si>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</si>
  <si>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</si>
  <si>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</si>
  <si>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</si>
  <si>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</si>
  <si>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</si>
  <si>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</si>
  <si>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</si>
  <si>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</si>
  <si>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</si>
  <si>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</si>
  <si>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</si>
  <si>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</si>
  <si>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</si>
  <si>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</si>
  <si>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</si>
  <si>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</si>
  <si>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</si>
  <si>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</si>
  <si>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</si>
  <si>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</si>
  <si>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</si>
  <si>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</si>
  <si>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</si>
  <si>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</si>
  <si>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</si>
  <si>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</si>
  <si>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</si>
  <si>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</si>
  <si>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</si>
  <si>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</si>
  <si>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</si>
  <si>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</si>
  <si>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</si>
  <si>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</si>
  <si>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</si>
  <si>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</si>
  <si>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</si>
  <si>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</si>
  <si>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</si>
  <si>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</si>
  <si>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</si>
  <si>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</si>
  <si>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</si>
  <si>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</si>
  <si>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</si>
  <si>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</si>
  <si>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</si>
  <si>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</si>
  <si>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</si>
  <si>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</si>
  <si>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</si>
  <si>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</si>
  <si>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</si>
  <si>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</si>
  <si>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</si>
  <si>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</si>
  <si>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</si>
  <si>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</si>
  <si>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</si>
  <si>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</si>
  <si>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</si>
  <si>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</si>
  <si>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</si>
  <si>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</si>
  <si>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</si>
  <si>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</si>
  <si>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</si>
  <si>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</si>
  <si>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</si>
  <si>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</si>
  <si>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</si>
  <si>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</si>
  <si>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</si>
  <si>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</si>
  <si>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</si>
  <si>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</si>
  <si>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</si>
  <si>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</si>
  <si>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</si>
  <si>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</si>
  <si>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</si>
  <si>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</si>
  <si>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</si>
  <si>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</si>
  <si>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</si>
  <si>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</si>
  <si>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</si>
  <si>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</si>
  <si>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</si>
  <si>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</si>
  <si>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</si>
  <si>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</si>
  <si>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</si>
  <si>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</si>
  <si>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</si>
  <si>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</si>
  <si>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</si>
  <si>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</si>
  <si>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</si>
  <si>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</si>
  <si>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</si>
  <si>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</si>
  <si>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</si>
  <si>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</si>
  <si>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</si>
  <si>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</si>
  <si>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</si>
  <si>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</si>
  <si>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</si>
  <si>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</si>
  <si>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</si>
  <si>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</si>
  <si>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</si>
  <si>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</si>
  <si>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</si>
  <si>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</si>
  <si>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</si>
  <si>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</si>
  <si>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</si>
  <si>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</si>
  <si>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</si>
  <si>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</si>
  <si>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</si>
  <si>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</si>
  <si>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</si>
  <si>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</si>
  <si>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</si>
  <si>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</si>
  <si>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</si>
  <si>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</si>
  <si>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</si>
  <si>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</si>
  <si>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</si>
  <si>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</si>
  <si>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</si>
  <si>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</si>
  <si>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</si>
  <si>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</si>
  <si>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</si>
  <si>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</si>
  <si>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</si>
  <si>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</si>
  <si>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</si>
  <si>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</si>
  <si>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</si>
  <si>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</si>
  <si>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</si>
  <si>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</si>
  <si>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</si>
  <si>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</si>
  <si>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</si>
  <si>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</si>
  <si>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</si>
  <si>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</si>
  <si>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</si>
  <si>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</si>
  <si>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</si>
  <si>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</si>
  <si>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</si>
  <si>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</si>
  <si>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</si>
  <si>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</si>
  <si>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</si>
  <si>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</si>
  <si>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</si>
  <si>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</si>
  <si>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</si>
  <si>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</si>
  <si>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</si>
  <si>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</si>
  <si>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</si>
  <si>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</si>
  <si>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</si>
  <si>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</si>
  <si>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</si>
  <si>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</si>
  <si>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</si>
  <si>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</si>
  <si>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</si>
  <si>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</si>
  <si>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</si>
  <si>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</si>
  <si>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</si>
  <si>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</si>
  <si>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</si>
  <si>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</si>
  <si>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</si>
  <si>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</si>
  <si>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</si>
  <si>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</si>
  <si>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</si>
  <si>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</si>
  <si>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</si>
  <si>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</si>
  <si>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</si>
  <si>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</si>
  <si>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</si>
  <si>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</si>
  <si>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</si>
  <si>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</si>
  <si>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</si>
  <si>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</si>
  <si>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</si>
  <si>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</si>
  <si>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</si>
  <si>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</si>
  <si>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</si>
  <si>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</si>
  <si>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</si>
  <si>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</si>
  <si>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</si>
  <si>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</si>
  <si>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</si>
  <si>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</si>
  <si>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</si>
  <si>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</si>
  <si>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</si>
  <si>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</si>
  <si>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</si>
  <si>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</si>
  <si>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</si>
  <si>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</si>
  <si>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</si>
  <si>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</si>
  <si>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</si>
  <si>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</si>
  <si>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</si>
  <si>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</si>
  <si>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</si>
  <si>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</si>
  <si>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</si>
  <si>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</si>
  <si>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</si>
  <si>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</si>
  <si>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</si>
  <si>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</si>
  <si>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</si>
  <si>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</si>
  <si>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</si>
  <si>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</si>
  <si>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</si>
  <si>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</si>
  <si>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</si>
  <si>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</si>
  <si>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</si>
  <si>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</si>
  <si>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</si>
  <si>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</si>
  <si>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</si>
  <si>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</si>
  <si>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</si>
  <si>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</si>
  <si>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</si>
  <si>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</si>
  <si>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</si>
  <si>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</si>
  <si>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</si>
  <si>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</si>
  <si>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</si>
  <si>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</si>
  <si>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</si>
  <si>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</si>
  <si>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</si>
  <si>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</si>
  <si>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</si>
  <si>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</si>
  <si>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</si>
  <si>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</si>
  <si>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</si>
  <si>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</si>
  <si>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</si>
  <si>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</si>
  <si>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</si>
  <si>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</si>
  <si>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</si>
  <si>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</si>
  <si>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</si>
  <si>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</si>
  <si>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</si>
  <si>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</si>
  <si>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</si>
  <si>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</si>
  <si>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</si>
  <si>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</si>
  <si>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</si>
  <si>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</si>
  <si>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</si>
  <si>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</si>
  <si>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</si>
  <si>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</si>
  <si>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</si>
  <si>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</si>
  <si>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</si>
  <si>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</si>
  <si>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</si>
  <si>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</si>
  <si>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</si>
  <si>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</si>
  <si>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</si>
  <si>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</si>
  <si>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</si>
  <si>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</si>
  <si>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</si>
  <si>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</si>
  <si>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</si>
  <si>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</si>
  <si>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</si>
  <si>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</si>
  <si>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</si>
  <si>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</si>
  <si>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</si>
  <si>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</si>
  <si>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</si>
  <si>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</si>
  <si>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</si>
  <si>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</si>
  <si>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</si>
  <si>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</si>
  <si>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</si>
  <si>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</si>
  <si>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</si>
  <si>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</si>
  <si>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</si>
  <si>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</si>
  <si>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</si>
  <si>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</si>
  <si>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</si>
  <si>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</si>
  <si>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</si>
  <si>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</si>
  <si>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</si>
  <si>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</si>
  <si>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</si>
  <si>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</si>
  <si>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</si>
  <si>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</si>
  <si>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</si>
  <si>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</si>
  <si>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</si>
  <si>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</si>
  <si>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</si>
  <si>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</si>
  <si>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</si>
  <si>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</si>
  <si>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</si>
  <si>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</si>
  <si>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</si>
  <si>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</si>
  <si>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</si>
  <si>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</si>
  <si>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</si>
  <si>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</si>
  <si>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</si>
  <si>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</si>
  <si>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</si>
  <si>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</si>
  <si>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</si>
  <si>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</si>
  <si>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</si>
  <si>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</si>
  <si>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</si>
  <si>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</si>
  <si>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</si>
  <si>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</si>
  <si>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</si>
  <si>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</si>
  <si>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</si>
  <si>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</si>
  <si>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</si>
  <si>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</si>
  <si>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</si>
  <si>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</si>
  <si>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</si>
  <si>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</si>
  <si>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</si>
  <si>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</si>
  <si>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</si>
  <si>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</si>
  <si>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</si>
  <si>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</si>
  <si>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</si>
  <si>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</si>
  <si>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</si>
  <si>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</si>
  <si>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</si>
  <si>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</si>
  <si>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</si>
  <si>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</si>
  <si>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</si>
  <si>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</si>
  <si>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</si>
  <si>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</si>
  <si>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</si>
  <si>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</si>
  <si>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</si>
  <si>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</si>
  <si>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</si>
  <si>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</si>
  <si>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</si>
  <si>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</si>
  <si>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</si>
  <si>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</si>
  <si>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</si>
  <si>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</si>
  <si>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</si>
  <si>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</si>
  <si>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</si>
  <si>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</si>
  <si>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</si>
  <si>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</si>
  <si>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</si>
  <si>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</si>
  <si>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</si>
  <si>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</si>
  <si>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</si>
  <si>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</si>
  <si>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</si>
  <si>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</si>
  <si>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</si>
  <si>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</si>
  <si>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</si>
  <si>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</si>
  <si>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</si>
  <si>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</si>
  <si>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</si>
  <si>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</si>
  <si>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</si>
  <si>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</si>
  <si>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</si>
  <si>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</si>
  <si>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</si>
  <si>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</si>
  <si>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</si>
  <si>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</si>
  <si>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</si>
  <si>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</si>
  <si>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</si>
  <si>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</si>
  <si>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</si>
  <si>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</si>
  <si>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</si>
  <si>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</si>
  <si>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</si>
  <si>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</si>
  <si>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</si>
  <si>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</si>
  <si>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</si>
  <si>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</si>
  <si>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</si>
  <si>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</si>
  <si>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</si>
  <si>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</si>
  <si>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</si>
  <si>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</si>
  <si>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</si>
  <si>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</si>
  <si>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</si>
  <si>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</si>
  <si>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</si>
  <si>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</si>
  <si>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</si>
  <si>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</si>
  <si>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</si>
  <si>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</si>
  <si>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</si>
  <si>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</si>
  <si>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</si>
  <si>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</si>
  <si>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</si>
  <si>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</si>
  <si>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</si>
  <si>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</si>
  <si>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</si>
  <si>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</si>
  <si>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</si>
  <si>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</si>
  <si>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</si>
  <si>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</si>
  <si>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</si>
  <si>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</si>
  <si>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</si>
  <si>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</si>
  <si>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</si>
  <si>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</si>
  <si>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</si>
  <si>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</si>
  <si>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</si>
  <si>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</si>
  <si>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</si>
  <si>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</si>
  <si>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</si>
  <si>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</si>
  <si>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</si>
  <si>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</si>
  <si>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</si>
  <si>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</si>
  <si>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</si>
  <si>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</si>
  <si>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</si>
  <si>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</si>
  <si>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</si>
  <si>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</si>
  <si>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</si>
  <si>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</si>
  <si>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</si>
  <si>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</si>
  <si>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</si>
  <si>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</si>
  <si>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</si>
  <si>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</si>
  <si>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</si>
  <si>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</si>
  <si>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</si>
  <si>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</si>
  <si>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</si>
  <si>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</si>
  <si>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</si>
  <si>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</si>
  <si>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</si>
  <si>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</si>
  <si>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</si>
  <si>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</si>
  <si>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</si>
  <si>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</si>
  <si>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</si>
  <si>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</si>
  <si>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</si>
  <si>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</si>
  <si>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</si>
  <si>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</si>
  <si>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</si>
  <si>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</si>
  <si>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</si>
  <si>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</si>
  <si>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</si>
  <si>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</si>
  <si>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</si>
  <si>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</si>
  <si>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</si>
  <si>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</si>
  <si>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</si>
  <si>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</si>
  <si>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</si>
  <si>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</si>
  <si>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</si>
  <si>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</si>
  <si>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</si>
  <si>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</si>
  <si>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</si>
  <si>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</si>
  <si>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</si>
  <si>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</si>
  <si>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</si>
  <si>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</si>
  <si>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</si>
  <si>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</si>
  <si>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</si>
  <si>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</si>
  <si>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</si>
  <si>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</si>
  <si>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</si>
  <si>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</si>
  <si>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</si>
  <si>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</si>
  <si>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</si>
  <si>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</si>
  <si>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</si>
  <si>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</si>
  <si>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</si>
  <si>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</si>
  <si>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</si>
  <si>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</si>
  <si>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</si>
  <si>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</si>
  <si>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</si>
  <si>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</si>
  <si>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</si>
  <si>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</si>
  <si>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</si>
  <si>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</si>
  <si>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</si>
  <si>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</si>
  <si>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</si>
  <si>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</si>
  <si>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</si>
  <si>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</si>
  <si>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</si>
  <si>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</si>
  <si>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</si>
  <si>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</si>
  <si>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</si>
  <si>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</si>
  <si>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</si>
  <si>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</si>
  <si>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</si>
  <si>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</si>
  <si>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</si>
  <si>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</si>
  <si>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</si>
  <si>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</si>
  <si>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</si>
  <si>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</si>
  <si>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</si>
  <si>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</si>
  <si>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</si>
  <si>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</si>
  <si>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</si>
  <si>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</si>
  <si>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</si>
  <si>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</si>
  <si>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</si>
  <si>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</si>
  <si>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</si>
  <si>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</si>
  <si>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</si>
  <si>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</si>
  <si>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</si>
  <si>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</si>
  <si>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</si>
  <si>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</si>
  <si>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</si>
  <si>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</si>
  <si>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</si>
  <si>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</si>
  <si>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</si>
  <si>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</si>
  <si>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</si>
  <si>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</si>
  <si>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</si>
  <si>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</si>
  <si>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</si>
  <si>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</si>
  <si>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</si>
  <si>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</si>
  <si>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</si>
  <si>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</si>
  <si>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</si>
  <si>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</si>
  <si>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</si>
  <si>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</si>
  <si>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</si>
  <si>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</si>
  <si>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</si>
  <si>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</si>
  <si>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</si>
  <si>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</si>
  <si>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</si>
  <si>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</si>
  <si>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</si>
  <si>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</si>
  <si>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</si>
  <si>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</si>
  <si>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</si>
  <si>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</si>
  <si>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</si>
  <si>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</si>
  <si>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</si>
  <si>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</si>
  <si>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</si>
  <si>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</si>
  <si>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</si>
  <si>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</si>
  <si>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</si>
  <si>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</si>
  <si>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</si>
  <si>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</si>
  <si>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</si>
  <si>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</si>
  <si>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</si>
  <si>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</si>
  <si>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</si>
  <si>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</si>
  <si>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</si>
  <si>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</si>
  <si>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</si>
  <si>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</si>
  <si>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</si>
  <si>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</si>
  <si>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</si>
  <si>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</si>
  <si>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</si>
  <si>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</si>
  <si>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</si>
  <si>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</si>
  <si>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</si>
  <si>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</si>
  <si>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</si>
  <si>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</si>
  <si>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</si>
  <si>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</si>
  <si>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</si>
  <si>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</si>
  <si>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</si>
  <si>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</si>
  <si>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</si>
  <si>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</si>
  <si>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</si>
  <si>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</si>
  <si>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</si>
  <si>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</si>
  <si>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</si>
  <si>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</si>
  <si>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</si>
  <si>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</si>
  <si>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</si>
  <si>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</si>
  <si>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</si>
  <si>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</si>
  <si>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</si>
  <si>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</si>
  <si>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</si>
  <si>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</si>
  <si>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</si>
  <si>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</si>
  <si>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</si>
  <si>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</si>
  <si>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</si>
  <si>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</si>
  <si>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</si>
  <si>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</si>
  <si>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</si>
  <si>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</si>
  <si>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</si>
  <si>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</si>
  <si>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</si>
  <si>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</si>
  <si>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</si>
  <si>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</si>
  <si>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</si>
  <si>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</si>
  <si>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</si>
  <si>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</si>
  <si>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</si>
  <si>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</si>
  <si>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</si>
  <si>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</si>
  <si>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</si>
  <si>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</si>
  <si>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</si>
  <si>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</si>
  <si>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</si>
  <si>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</si>
  <si>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</si>
  <si>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</si>
  <si>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</si>
  <si>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</si>
  <si>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</si>
  <si>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</si>
  <si>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</si>
  <si>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</si>
  <si>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</si>
  <si>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</si>
  <si>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</si>
  <si>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</si>
  <si>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</si>
  <si>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</si>
  <si>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</si>
  <si>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</si>
  <si>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</si>
  <si>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</si>
  <si>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</si>
  <si>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</si>
  <si>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</si>
  <si>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</si>
  <si>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</si>
  <si>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</si>
  <si>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</si>
  <si>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</si>
  <si>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</si>
  <si>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</si>
  <si>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</si>
  <si>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</si>
  <si>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</si>
  <si>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</si>
  <si>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</si>
  <si>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</si>
  <si>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</si>
  <si>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</si>
  <si>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</si>
  <si>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</si>
  <si>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</si>
  <si>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</si>
  <si>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</si>
  <si>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</si>
  <si>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</si>
  <si>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</si>
  <si>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</si>
  <si>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</si>
  <si>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</si>
  <si>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</si>
  <si>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</si>
  <si>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</si>
  <si>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</si>
  <si>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</si>
  <si>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</si>
  <si>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</si>
  <si>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</si>
  <si>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</si>
  <si>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</si>
  <si>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</si>
  <si>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</si>
  <si>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</si>
  <si>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</si>
  <si>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</si>
  <si>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</si>
  <si>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</si>
  <si>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</si>
  <si>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</si>
  <si>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</si>
  <si>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</si>
  <si>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</si>
  <si>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</si>
  <si>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</si>
  <si>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</si>
  <si>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</si>
  <si>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</si>
  <si>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</si>
  <si>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</si>
  <si>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</si>
  <si>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</si>
  <si>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</si>
  <si>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</si>
  <si>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</si>
  <si>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</si>
  <si>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</si>
  <si>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</si>
  <si>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</si>
  <si>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</si>
  <si>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</si>
  <si>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</si>
  <si>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</si>
  <si>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</si>
  <si>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</si>
  <si>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</si>
  <si>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</si>
  <si>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</si>
  <si>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</si>
  <si>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</si>
  <si>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</si>
  <si>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</si>
  <si>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</si>
  <si>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</si>
  <si>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</si>
  <si>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</si>
  <si>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</si>
  <si>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</si>
  <si>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</si>
  <si>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</si>
  <si>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</si>
  <si>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</si>
  <si>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</si>
  <si>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</si>
  <si>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</si>
  <si>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</si>
  <si>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</si>
  <si>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</si>
  <si>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</si>
  <si>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</si>
  <si>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</si>
  <si>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</si>
  <si>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</si>
  <si>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</si>
  <si>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</si>
  <si>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</si>
  <si>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</si>
  <si>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</si>
  <si>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</si>
  <si>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</si>
  <si>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</si>
  <si>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</si>
  <si>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</si>
  <si>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</si>
  <si>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</si>
  <si>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</si>
  <si>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</si>
  <si>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</si>
  <si>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</si>
  <si>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</si>
  <si>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</si>
  <si>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</si>
  <si>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</si>
  <si>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</si>
  <si>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</si>
  <si>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</si>
  <si>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</si>
  <si>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</si>
  <si>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</si>
  <si>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</si>
  <si>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</si>
  <si>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</si>
  <si>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</si>
  <si>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</si>
  <si>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</si>
  <si>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</si>
  <si>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</si>
  <si>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</si>
  <si>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</si>
  <si>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</si>
  <si>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</si>
  <si>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</si>
  <si>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</si>
  <si>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</si>
  <si>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</si>
  <si>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</si>
  <si>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</si>
  <si>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</si>
  <si>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</si>
  <si>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</si>
  <si>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</si>
  <si>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</si>
  <si>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</si>
  <si>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</si>
  <si>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</si>
  <si>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</si>
  <si>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</si>
  <si>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</si>
  <si>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</si>
  <si>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</si>
  <si>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</si>
  <si>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</si>
  <si>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</si>
  <si>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</si>
  <si>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</si>
  <si>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</si>
  <si>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</si>
  <si>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</si>
  <si>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</si>
  <si>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</si>
  <si>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</si>
  <si>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</si>
  <si>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</si>
  <si>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</si>
  <si>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</si>
  <si>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</si>
  <si>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</si>
  <si>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</si>
  <si>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</si>
  <si>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</si>
  <si>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</si>
  <si>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</si>
  <si>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</si>
  <si>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</si>
  <si>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</si>
  <si>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</si>
  <si>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</si>
  <si>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</si>
  <si>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</si>
  <si>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</si>
  <si>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</si>
  <si>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</si>
  <si>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</si>
  <si>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</si>
  <si>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</si>
  <si>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</si>
  <si>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</si>
  <si>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</si>
  <si>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</si>
  <si>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</si>
  <si>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</si>
  <si>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</si>
  <si>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</si>
  <si>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</si>
  <si>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</si>
  <si>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</si>
  <si>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</si>
  <si>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</si>
  <si>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</si>
  <si>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</si>
  <si>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</si>
  <si>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</si>
  <si>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</si>
  <si>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</si>
  <si>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</si>
  <si>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</si>
  <si>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</si>
  <si>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</si>
  <si>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</si>
  <si>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</si>
  <si>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</si>
  <si>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</si>
  <si>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</si>
  <si>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</si>
  <si>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</si>
  <si>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</si>
  <si>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</si>
  <si>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</si>
  <si>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</si>
  <si>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</si>
  <si>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</si>
  <si>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</si>
  <si>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</si>
  <si>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</si>
  <si>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</si>
  <si>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</si>
  <si>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</si>
  <si>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</si>
  <si>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</si>
  <si>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</si>
  <si>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</si>
  <si>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</si>
  <si>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</si>
  <si>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</si>
  <si>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</si>
  <si>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</si>
  <si>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</si>
  <si>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</si>
  <si>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</si>
  <si>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</si>
  <si>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</si>
  <si>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</si>
  <si>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</si>
  <si>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</si>
  <si>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</si>
  <si>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</si>
  <si>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</si>
  <si>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</si>
  <si>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</si>
  <si>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</si>
  <si>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</si>
  <si>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</si>
  <si>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</si>
  <si>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</si>
  <si>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</si>
  <si>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</si>
  <si>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</si>
  <si>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</si>
  <si>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</si>
  <si>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</si>
  <si>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</si>
  <si>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</si>
  <si>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</si>
  <si>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</si>
  <si>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</si>
  <si>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</si>
  <si>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</si>
  <si>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</si>
  <si>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</si>
  <si>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</si>
  <si>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</si>
  <si>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</si>
  <si>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</si>
  <si>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</si>
  <si>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</si>
  <si>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</si>
  <si>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</si>
  <si>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</si>
  <si>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</si>
  <si>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</si>
  <si>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</si>
  <si>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</si>
  <si>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</si>
  <si>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</si>
  <si>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</si>
  <si>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</si>
  <si>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</si>
  <si>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</si>
  <si>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</si>
  <si>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</si>
  <si>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</si>
  <si>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</si>
  <si>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</si>
  <si>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</si>
  <si>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</si>
  <si>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</si>
  <si>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</si>
  <si>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</si>
  <si>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</si>
  <si>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</si>
  <si>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</si>
  <si>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</si>
  <si>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</si>
  <si>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</si>
  <si>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</si>
  <si>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</si>
  <si>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</si>
  <si>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</si>
  <si>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</si>
  <si>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</si>
  <si>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</si>
  <si>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</si>
  <si>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</si>
  <si>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</si>
  <si>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</si>
  <si>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</si>
  <si>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</si>
  <si>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</si>
  <si>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</si>
  <si>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</si>
  <si>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</si>
  <si>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</si>
  <si>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</si>
  <si>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</si>
  <si>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</si>
  <si>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</si>
  <si>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</si>
  <si>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</si>
  <si>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</si>
  <si>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</si>
  <si>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</si>
  <si>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</si>
  <si>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</si>
  <si>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</si>
  <si>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</si>
  <si>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</si>
  <si>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</si>
  <si>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</si>
  <si>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</si>
  <si>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</si>
  <si>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</si>
  <si>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</si>
  <si>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</si>
  <si>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</si>
  <si>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</si>
  <si>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</si>
  <si>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</si>
  <si>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</si>
  <si>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</si>
  <si>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</si>
  <si>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</si>
  <si>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</si>
  <si>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</si>
  <si>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</si>
  <si>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</si>
  <si>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</si>
  <si>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</si>
  <si>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</si>
  <si>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</si>
  <si>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</si>
  <si>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</si>
  <si>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</si>
  <si>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</si>
  <si>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</si>
  <si>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</si>
  <si>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</si>
  <si>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</si>
  <si>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</si>
  <si>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</si>
  <si>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</si>
  <si>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</si>
  <si>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</si>
  <si>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</si>
  <si>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</si>
  <si>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</si>
  <si>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</si>
  <si>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</si>
  <si>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</si>
  <si>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</si>
  <si>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</si>
  <si>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</si>
  <si>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</si>
  <si>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</si>
  <si>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</si>
  <si>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</si>
  <si>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</si>
  <si>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</si>
  <si>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</si>
  <si>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</si>
  <si>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</si>
  <si>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</si>
  <si>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</si>
  <si>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</si>
  <si>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</si>
  <si>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</si>
  <si>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</si>
  <si>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</si>
  <si>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</si>
  <si>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</si>
  <si>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</si>
  <si>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</si>
  <si>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</si>
  <si>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</si>
  <si>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</si>
  <si>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</si>
  <si>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</si>
  <si>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</si>
  <si>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</si>
  <si>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</si>
  <si>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</si>
  <si>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</si>
  <si>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</si>
  <si>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</si>
  <si>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</si>
  <si>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</si>
  <si>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</si>
  <si>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</si>
  <si>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</si>
  <si>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</si>
  <si>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</si>
  <si>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</si>
  <si>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</si>
  <si>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</si>
  <si>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</si>
  <si>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</si>
  <si>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</si>
  <si>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</si>
  <si>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</si>
  <si>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</si>
  <si>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</si>
  <si>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</si>
  <si>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</si>
  <si>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</si>
  <si>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</si>
  <si>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</si>
  <si>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</si>
  <si>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</si>
  <si>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</si>
  <si>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</si>
  <si>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</si>
  <si>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</si>
  <si>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</si>
  <si>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</si>
  <si>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</si>
  <si>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</si>
  <si>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</si>
  <si>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</si>
  <si>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</si>
  <si>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</si>
  <si>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</si>
  <si>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</si>
  <si>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</si>
  <si>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</si>
  <si>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</si>
  <si>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</si>
  <si>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</si>
  <si>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</si>
  <si>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</si>
  <si>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</si>
  <si>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</si>
  <si>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</si>
  <si>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</si>
  <si>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</si>
  <si>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</si>
  <si>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</si>
  <si>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</si>
  <si>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</si>
  <si>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</si>
  <si>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</si>
  <si>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</si>
  <si>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</si>
  <si>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</si>
  <si>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</si>
  <si>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</si>
  <si>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</si>
  <si>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</si>
  <si>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</si>
  <si>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</si>
  <si>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</si>
  <si>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</si>
  <si>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</si>
  <si>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</si>
  <si>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</si>
  <si>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</si>
  <si>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</si>
  <si>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</si>
  <si>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</si>
  <si>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</si>
  <si>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</si>
  <si>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</si>
  <si>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</si>
  <si>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</si>
  <si>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</si>
  <si>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</si>
  <si>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</si>
  <si>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</si>
  <si>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</si>
  <si>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</si>
  <si>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</si>
  <si>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</si>
  <si>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</si>
  <si>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</si>
  <si>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</si>
  <si>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</si>
  <si>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</si>
  <si>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</si>
  <si>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</si>
  <si>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</si>
  <si>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</si>
  <si>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</si>
  <si>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</si>
  <si>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</si>
  <si>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</si>
  <si>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</si>
  <si>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</si>
  <si>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</si>
  <si>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</si>
  <si>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</si>
  <si>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</si>
  <si>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</si>
  <si>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</si>
  <si>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</si>
  <si>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</si>
  <si>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</si>
  <si>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</si>
  <si>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</si>
  <si>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</si>
  <si>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</si>
  <si>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</si>
  <si>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</si>
  <si>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</si>
  <si>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</si>
  <si>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</si>
  <si>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</si>
  <si>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</si>
  <si>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</si>
  <si>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</si>
  <si>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</si>
  <si>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</si>
  <si>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</si>
  <si>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</si>
  <si>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</si>
  <si>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</si>
  <si>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</si>
  <si>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</si>
  <si>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</si>
  <si>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</si>
  <si>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</si>
  <si>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</si>
  <si>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</si>
  <si>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</si>
  <si>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</si>
  <si>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</si>
  <si>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</si>
  <si>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</si>
  <si>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</si>
  <si>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</si>
  <si>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</si>
  <si>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</si>
  <si>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</si>
  <si>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</si>
  <si>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</si>
  <si>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</si>
  <si>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</si>
  <si>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</si>
  <si>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</si>
  <si>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</si>
  <si>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</si>
  <si>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</si>
  <si>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</si>
  <si>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</si>
  <si>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</si>
  <si>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</si>
  <si>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</si>
  <si>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</si>
  <si>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</si>
  <si>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</si>
  <si>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</si>
  <si>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</si>
  <si>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</si>
  <si>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</si>
  <si>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</si>
  <si>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</si>
  <si>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</si>
  <si>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</si>
  <si>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</si>
  <si>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</si>
  <si>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</si>
  <si>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</si>
  <si>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</si>
  <si>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</si>
  <si>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</si>
  <si>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</si>
  <si>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</si>
  <si>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</si>
  <si>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</si>
  <si>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</si>
  <si>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</si>
  <si>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</si>
  <si>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</si>
  <si>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</si>
  <si>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</si>
  <si>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</si>
  <si>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</si>
  <si>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</si>
  <si>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</si>
  <si>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</si>
  <si>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</si>
  <si>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</si>
  <si>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</si>
  <si>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</si>
  <si>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</si>
  <si>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</si>
  <si>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</si>
  <si>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</si>
  <si>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</si>
  <si>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</si>
  <si>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</si>
  <si>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</si>
  <si>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</si>
  <si>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</si>
  <si>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</si>
  <si>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</si>
  <si>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</si>
  <si>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</si>
  <si>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</si>
  <si>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</si>
  <si>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</si>
  <si>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</si>
  <si>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</si>
  <si>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</si>
  <si>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</si>
  <si>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</si>
  <si>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</si>
  <si>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</si>
  <si>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</si>
  <si>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</si>
  <si>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</si>
  <si>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</si>
  <si>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</si>
  <si>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</si>
  <si>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</si>
  <si>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</si>
  <si>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</si>
  <si>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</si>
  <si>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</si>
  <si>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</si>
  <si>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</si>
  <si>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</si>
  <si>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</si>
  <si>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</si>
  <si>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</si>
  <si>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</si>
  <si>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</si>
  <si>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</si>
  <si>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</si>
  <si>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</si>
  <si>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</si>
  <si>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</si>
  <si>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</si>
  <si>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</si>
  <si>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</si>
  <si>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</si>
  <si>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</si>
  <si>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</si>
  <si>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</si>
  <si>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</si>
  <si>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</si>
  <si>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</si>
  <si>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</si>
  <si>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</si>
  <si>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</si>
  <si>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</si>
  <si>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</si>
  <si>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</si>
  <si>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</si>
  <si>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</si>
  <si>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</si>
  <si>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</si>
  <si>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</si>
  <si>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</si>
  <si>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</si>
  <si>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</si>
  <si>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</si>
  <si>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</si>
  <si>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</si>
  <si>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</si>
  <si>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</si>
  <si>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</si>
  <si>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</si>
  <si>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</si>
  <si>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</si>
  <si>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</si>
  <si>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</si>
  <si>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</si>
  <si>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</si>
  <si>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</si>
  <si>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</si>
  <si>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</si>
  <si>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</si>
  <si>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</si>
  <si>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</si>
  <si>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</si>
  <si>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</si>
  <si>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</si>
  <si>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</si>
  <si>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</si>
  <si>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</si>
  <si>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</si>
  <si>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</si>
  <si>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</si>
  <si>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</si>
  <si>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</si>
  <si>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</si>
  <si>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</si>
  <si>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</si>
  <si>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</si>
  <si>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</si>
  <si>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</si>
  <si>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</si>
  <si>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</si>
  <si>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</si>
  <si>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</si>
  <si>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</si>
  <si>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</si>
  <si>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</si>
  <si>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</si>
  <si>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</si>
  <si>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</si>
  <si>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</si>
  <si>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</si>
  <si>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</si>
  <si>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</si>
  <si>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</si>
  <si>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</si>
  <si>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</si>
  <si>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</si>
  <si>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</si>
  <si>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</si>
  <si>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</si>
  <si>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</si>
  <si>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</si>
  <si>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</si>
  <si>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</si>
  <si>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</si>
  <si>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</si>
  <si>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</si>
  <si>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</si>
  <si>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</si>
  <si>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</si>
  <si>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</si>
  <si>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</si>
  <si>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</si>
  <si>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</si>
  <si>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</si>
  <si>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</si>
  <si>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</si>
  <si>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</si>
  <si>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</si>
  <si>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</si>
  <si>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</si>
  <si>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</si>
  <si>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</si>
  <si>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</si>
  <si>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</si>
  <si>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</si>
  <si>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</si>
  <si>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</si>
  <si>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</si>
  <si>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</si>
  <si>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</si>
  <si>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</si>
  <si>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</si>
  <si>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</si>
  <si>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</si>
  <si>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</si>
  <si>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</si>
  <si>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</si>
  <si>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</si>
  <si>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</si>
  <si>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</si>
  <si>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</si>
  <si>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</si>
  <si>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</si>
  <si>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</si>
  <si>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</si>
  <si>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</si>
  <si>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</si>
  <si>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</si>
  <si>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</si>
  <si>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</si>
  <si>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</si>
  <si>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</si>
  <si>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</si>
  <si>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</si>
  <si>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</si>
  <si>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</si>
  <si>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</si>
  <si>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</si>
  <si>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</si>
  <si>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</si>
  <si>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</si>
  <si>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</si>
  <si>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</si>
  <si>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</si>
  <si>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</si>
  <si>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</si>
  <si>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</si>
  <si>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</si>
  <si>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</si>
  <si>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</si>
  <si>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</si>
  <si>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</si>
  <si>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</si>
  <si>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</si>
  <si>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</si>
  <si>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</si>
  <si>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</si>
  <si>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</si>
  <si>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</si>
  <si>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</si>
  <si>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</si>
  <si>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</si>
  <si>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</si>
  <si>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</si>
  <si>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</si>
  <si>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</si>
  <si>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</si>
  <si>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</si>
  <si>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</si>
  <si>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</si>
  <si>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</si>
  <si>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</si>
  <si>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</si>
  <si>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</si>
  <si>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</si>
  <si>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</si>
  <si>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</si>
  <si>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</si>
  <si>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</si>
  <si>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</si>
  <si>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</si>
  <si>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</si>
  <si>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</si>
  <si>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</si>
  <si>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</si>
  <si>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</si>
  <si>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</si>
  <si>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</si>
  <si>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</si>
  <si>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</si>
  <si>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</si>
  <si>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</si>
  <si>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</si>
  <si>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</si>
  <si>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</si>
  <si>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</si>
  <si>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</si>
  <si>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</si>
  <si>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</si>
  <si>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</si>
  <si>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</si>
  <si>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</si>
  <si>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</si>
  <si>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</si>
  <si>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</si>
  <si>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</si>
  <si>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</si>
  <si>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</si>
  <si>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</si>
  <si>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</si>
  <si>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</si>
  <si>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</si>
  <si>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</si>
  <si>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</si>
  <si>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</si>
  <si>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</si>
  <si>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</si>
  <si>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</si>
  <si>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</si>
  <si>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</si>
  <si>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</si>
  <si>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</si>
  <si>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</si>
  <si>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</si>
  <si>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</si>
  <si>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</si>
  <si>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</si>
  <si>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</si>
  <si>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</si>
  <si>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</si>
  <si>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</si>
  <si>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</si>
  <si>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</si>
  <si>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</si>
  <si>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</si>
  <si>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</si>
  <si>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</si>
  <si>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</si>
  <si>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</si>
  <si>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</si>
  <si>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</si>
  <si>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</si>
  <si>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</si>
  <si>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</si>
  <si>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</si>
  <si>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</si>
  <si>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</si>
  <si>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</si>
  <si>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</si>
  <si>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</si>
  <si>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</si>
  <si>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</si>
  <si>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</si>
  <si>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</si>
  <si>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</si>
  <si>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</si>
  <si>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</si>
  <si>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</si>
  <si>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</si>
  <si>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</si>
  <si>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</si>
  <si>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</si>
  <si>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</si>
  <si>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</si>
  <si>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</si>
  <si>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</si>
  <si>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</si>
  <si>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</si>
  <si>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</si>
  <si>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</si>
  <si>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</si>
  <si>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</si>
  <si>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</si>
  <si>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</si>
  <si>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</si>
  <si>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</si>
  <si>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</si>
  <si>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</si>
  <si>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</si>
  <si>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</si>
  <si>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</si>
  <si>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</si>
  <si>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</si>
  <si>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</si>
  <si>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</si>
  <si>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</si>
  <si>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</si>
  <si>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</si>
  <si>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</si>
  <si>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</si>
  <si>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</si>
  <si>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</si>
  <si>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</si>
  <si>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</si>
  <si>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</si>
  <si>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</si>
  <si>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</si>
  <si>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</si>
  <si>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</si>
  <si>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</si>
  <si>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</si>
  <si>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</si>
  <si>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</si>
  <si>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</si>
  <si>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</si>
  <si>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</si>
  <si>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</si>
  <si>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</si>
  <si>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</si>
  <si>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</si>
  <si>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</si>
  <si>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</si>
  <si>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</si>
  <si>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</si>
  <si>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</si>
  <si>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</si>
  <si>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</si>
  <si>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</si>
  <si>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</si>
  <si>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</si>
  <si>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</si>
  <si>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</si>
  <si>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</si>
  <si>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</si>
  <si>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</si>
  <si>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</si>
  <si>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</si>
  <si>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</si>
  <si>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</si>
  <si>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</si>
  <si>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</si>
  <si>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</si>
  <si>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</si>
  <si>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</si>
  <si>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</si>
  <si>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</si>
  <si>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</si>
  <si>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</si>
  <si>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</si>
  <si>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</si>
  <si>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</si>
  <si>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</si>
  <si>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</si>
  <si>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</si>
  <si>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</si>
  <si>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</si>
  <si>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</si>
  <si>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</si>
  <si>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</si>
  <si>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</si>
  <si>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</si>
  <si>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</si>
  <si>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</si>
  <si>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</si>
  <si>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</si>
  <si>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</si>
  <si>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</si>
  <si>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</si>
  <si>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</si>
  <si>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</si>
  <si>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</si>
  <si>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</si>
  <si>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</si>
  <si>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</si>
  <si>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</si>
  <si>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</si>
  <si>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</si>
  <si>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</si>
  <si>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</si>
  <si>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</si>
  <si>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</si>
  <si>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</si>
  <si>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</si>
  <si>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</si>
  <si>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</si>
  <si>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</si>
  <si>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</si>
  <si>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</si>
  <si>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</si>
  <si>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</si>
  <si>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</si>
  <si>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</si>
  <si>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</si>
  <si>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</si>
  <si>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</si>
  <si>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</si>
  <si>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</si>
  <si>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</si>
  <si>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</si>
  <si>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</si>
  <si>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</si>
  <si>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</si>
  <si>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</si>
  <si>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</si>
  <si>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</si>
  <si>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</si>
  <si>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</si>
  <si>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</si>
  <si>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</si>
  <si>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</si>
  <si>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</si>
  <si>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</si>
  <si>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</si>
  <si>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</si>
  <si>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</si>
  <si>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</si>
  <si>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</si>
  <si>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</si>
  <si>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</si>
  <si>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</si>
  <si>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</si>
  <si>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</si>
  <si>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</si>
  <si>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</si>
  <si>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</si>
  <si>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</si>
  <si>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</si>
  <si>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</si>
  <si>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</si>
  <si>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</si>
  <si>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</si>
  <si>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</si>
  <si>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</si>
  <si>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</si>
  <si>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</si>
  <si>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</si>
  <si>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</si>
  <si>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</si>
  <si>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</si>
  <si>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</si>
  <si>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</si>
  <si>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</si>
  <si>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</si>
  <si>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</si>
  <si>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</si>
  <si>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</si>
  <si>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</si>
  <si>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</si>
  <si>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</si>
  <si>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</si>
  <si>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</si>
  <si>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</si>
  <si>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</si>
  <si>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</si>
  <si>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</si>
  <si>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</si>
  <si>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</si>
  <si>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</si>
  <si>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</si>
  <si>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</si>
  <si>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</si>
  <si>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</si>
  <si>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</si>
  <si>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</si>
  <si>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</si>
  <si>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</si>
  <si>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</si>
  <si>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</si>
  <si>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</si>
  <si>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</si>
  <si>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</si>
  <si>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</si>
  <si>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</si>
  <si>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</si>
  <si>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</si>
  <si>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</si>
  <si>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</si>
  <si>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</si>
  <si>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</si>
  <si>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</si>
  <si>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</si>
  <si>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</si>
  <si>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</si>
  <si>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</si>
  <si>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</si>
  <si>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</si>
  <si>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</si>
  <si>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</si>
  <si>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</si>
  <si>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</si>
  <si>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</si>
  <si>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</si>
  <si>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</si>
  <si>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</si>
  <si>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</si>
  <si>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</si>
  <si>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</si>
  <si>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</si>
  <si>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</si>
  <si>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</si>
  <si>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</si>
  <si>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</si>
  <si>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</si>
  <si>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</si>
  <si>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</si>
  <si>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</si>
  <si>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</si>
  <si>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</si>
  <si>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</si>
  <si>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</si>
  <si>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</si>
  <si>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</si>
  <si>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</si>
  <si>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</si>
  <si>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</si>
  <si>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</si>
  <si>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</si>
  <si>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</si>
  <si>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</si>
  <si>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</si>
  <si>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</si>
  <si>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</si>
  <si>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</si>
  <si>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</si>
  <si>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</si>
  <si>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</si>
  <si>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</si>
  <si>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</si>
  <si>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</si>
  <si>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</si>
  <si>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</si>
  <si>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</si>
  <si>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</si>
  <si>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</si>
  <si>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</si>
  <si>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</si>
  <si>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</si>
  <si>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</si>
  <si>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</si>
  <si>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</si>
  <si>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</si>
  <si>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</si>
  <si>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</si>
  <si>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</si>
  <si>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</si>
  <si>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</si>
  <si>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</si>
  <si>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</si>
  <si>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</si>
  <si>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</si>
  <si>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</si>
  <si>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</si>
  <si>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</si>
  <si>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</si>
  <si>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</si>
  <si>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</si>
  <si>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</si>
  <si>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</si>
  <si>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</si>
  <si>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</si>
  <si>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</si>
  <si>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</si>
  <si>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</si>
  <si>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</si>
  <si>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</si>
  <si>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</si>
  <si>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</si>
  <si>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</si>
  <si>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</si>
  <si>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</si>
  <si>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</si>
  <si>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</si>
  <si>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</si>
  <si>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</si>
  <si>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</si>
  <si>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</si>
  <si>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</si>
  <si>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</si>
  <si>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</si>
  <si>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</si>
  <si>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</si>
  <si>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</si>
  <si>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</si>
  <si>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</si>
  <si>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</si>
  <si>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</si>
  <si>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</si>
  <si>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</si>
  <si>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</si>
  <si>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</si>
  <si>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</si>
  <si>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</si>
  <si>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</si>
  <si>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</si>
  <si>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</si>
  <si>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</si>
  <si>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</si>
  <si>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</si>
  <si>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</si>
  <si>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</si>
  <si>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</si>
  <si>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</si>
  <si>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</si>
  <si>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</si>
  <si>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</si>
  <si>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</si>
  <si>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</si>
  <si>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</si>
  <si>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</si>
  <si>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</si>
  <si>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</si>
  <si>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</si>
  <si>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</si>
  <si>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</si>
  <si>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</si>
  <si>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</si>
  <si>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</si>
  <si>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</si>
  <si>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</si>
  <si>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</si>
  <si>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</si>
  <si>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</si>
  <si>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</si>
  <si>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</si>
  <si>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</si>
  <si>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</si>
  <si>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</si>
  <si>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</si>
  <si>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</si>
  <si>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</si>
  <si>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</si>
  <si>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</si>
  <si>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</si>
  <si>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</si>
  <si>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</si>
  <si>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</si>
  <si>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</si>
  <si>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</si>
  <si>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</si>
  <si>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</si>
  <si>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</si>
  <si>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</si>
  <si>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</si>
  <si>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</si>
  <si>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</si>
  <si>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</si>
  <si>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</si>
  <si>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</si>
  <si>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</si>
  <si>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</si>
  <si>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</si>
  <si>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</si>
  <si>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</si>
  <si>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</si>
  <si>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</si>
  <si>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</si>
  <si>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</si>
  <si>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</si>
  <si>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</si>
  <si>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</si>
  <si>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</si>
  <si>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</si>
  <si>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</si>
  <si>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</si>
  <si>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</si>
  <si>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</si>
  <si>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</si>
  <si>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</si>
  <si>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</si>
  <si>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</si>
  <si>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</si>
  <si>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</si>
  <si>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</si>
  <si>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</si>
  <si>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</si>
  <si>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</si>
  <si>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</si>
  <si>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</si>
  <si>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</si>
  <si>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</si>
  <si>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</si>
  <si>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</si>
  <si>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</si>
  <si>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</si>
  <si>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</si>
  <si>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</si>
  <si>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</si>
  <si>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</si>
  <si>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</si>
  <si>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</si>
  <si>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</si>
  <si>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</si>
  <si>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</si>
  <si>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</si>
  <si>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</si>
  <si>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</si>
  <si>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</si>
  <si>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</si>
  <si>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</si>
  <si>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</si>
  <si>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</si>
  <si>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</si>
  <si>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</si>
  <si>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</si>
  <si>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</si>
  <si>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</si>
  <si>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</si>
  <si>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</si>
  <si>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</si>
  <si>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</si>
  <si>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</si>
  <si>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</si>
  <si>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</si>
  <si>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</si>
  <si>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</si>
  <si>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</si>
  <si>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</si>
  <si>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</si>
  <si>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</si>
  <si>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</si>
  <si>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</si>
  <si>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</si>
  <si>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</si>
  <si>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</si>
  <si>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</si>
  <si>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</si>
  <si>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</si>
  <si>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</si>
  <si>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</si>
  <si>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</si>
  <si>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</si>
  <si>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</si>
  <si>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</si>
  <si>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</si>
  <si>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</si>
  <si>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</si>
  <si>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</si>
  <si>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</si>
  <si>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</si>
  <si>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</si>
  <si>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</si>
  <si>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</si>
  <si>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</si>
  <si>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</si>
  <si>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</si>
  <si>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</si>
  <si>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</si>
  <si>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</si>
  <si>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</si>
  <si>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</si>
  <si>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</si>
  <si>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</si>
  <si>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</si>
  <si>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</si>
  <si>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</si>
  <si>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</si>
  <si>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</si>
  <si>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</si>
  <si>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</si>
  <si>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</si>
  <si>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</si>
  <si>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</si>
  <si>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</si>
  <si>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</si>
  <si>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</si>
  <si>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</si>
  <si>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</si>
  <si>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</si>
  <si>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</si>
  <si>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</si>
  <si>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</si>
  <si>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</si>
  <si>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</si>
  <si>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</si>
  <si>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</si>
  <si>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</si>
  <si>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</si>
  <si>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</si>
  <si>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</si>
  <si>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</si>
  <si>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</si>
  <si>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</si>
  <si>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</si>
  <si>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</si>
  <si>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</si>
  <si>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</si>
  <si>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</si>
  <si>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</si>
  <si>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</si>
  <si>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</si>
  <si>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</si>
  <si>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</si>
  <si>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</si>
  <si>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</si>
  <si>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</si>
  <si>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</si>
  <si>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</si>
  <si>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</si>
  <si>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</si>
  <si>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</si>
  <si>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</si>
  <si>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</si>
  <si>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</si>
  <si>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</si>
  <si>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</si>
  <si>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</si>
  <si>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</si>
  <si>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</si>
  <si>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</si>
  <si>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</si>
  <si>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</si>
  <si>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</si>
  <si>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</si>
  <si>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</si>
  <si>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</si>
  <si>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</si>
  <si>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</si>
  <si>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</si>
  <si>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</si>
  <si>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</si>
  <si>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</si>
  <si>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</si>
  <si>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</si>
  <si>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</si>
  <si>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</si>
  <si>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</si>
  <si>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</si>
  <si>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</si>
  <si>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</si>
  <si>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</si>
  <si>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</si>
  <si>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</si>
  <si>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</si>
  <si>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</si>
  <si>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</si>
  <si>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</si>
  <si>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</si>
  <si>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</si>
  <si>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</si>
  <si>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</si>
  <si>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</si>
  <si>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</si>
  <si>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</si>
  <si>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</si>
  <si>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</si>
  <si>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</si>
  <si>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</si>
  <si>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</si>
  <si>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</si>
  <si>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</si>
  <si>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</si>
  <si>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</si>
  <si>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</si>
  <si>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</si>
  <si>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</si>
  <si>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</si>
  <si>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</si>
  <si>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</si>
  <si>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</si>
  <si>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</si>
  <si>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</si>
  <si>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</si>
  <si>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</si>
  <si>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</si>
  <si>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</si>
  <si>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</si>
  <si>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</si>
  <si>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</si>
  <si>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</si>
  <si>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</si>
  <si>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</si>
  <si>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</si>
  <si>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</si>
  <si>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</si>
  <si>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</si>
  <si>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</si>
  <si>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</si>
  <si>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</si>
  <si>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</si>
  <si>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</si>
  <si>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</si>
  <si>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</si>
  <si>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</si>
  <si>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</si>
  <si>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</si>
  <si>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</si>
  <si>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</si>
  <si>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</si>
  <si>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</si>
  <si>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</si>
  <si>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</si>
  <si>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</si>
  <si>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</si>
  <si>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</si>
  <si>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</si>
  <si>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</si>
  <si>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</si>
  <si>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</si>
  <si>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</si>
  <si>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</si>
  <si>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</si>
  <si>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</si>
  <si>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</si>
  <si>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</si>
  <si>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</si>
  <si>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</si>
  <si>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</si>
  <si>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</si>
  <si>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</si>
  <si>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</si>
  <si>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</si>
  <si>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</si>
  <si>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</si>
  <si>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</si>
  <si>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</si>
  <si>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</si>
  <si>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</si>
  <si>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</si>
  <si>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</si>
  <si>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</si>
  <si>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</si>
  <si>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</si>
  <si>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</si>
  <si>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</si>
  <si>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</si>
  <si>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</si>
  <si>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</si>
  <si>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</si>
  <si>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</si>
  <si>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</si>
  <si>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</si>
  <si>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</si>
  <si>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</si>
  <si>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</si>
  <si>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</si>
  <si>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</si>
  <si>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</si>
  <si>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</si>
  <si>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</si>
  <si>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</si>
  <si>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</si>
  <si>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</si>
  <si>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</si>
  <si>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</si>
  <si>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</si>
  <si>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</si>
  <si>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</si>
  <si>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</si>
  <si>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</si>
  <si>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</si>
  <si>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</si>
  <si>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</si>
  <si>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</si>
  <si>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</si>
  <si>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</si>
  <si>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</si>
  <si>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</si>
  <si>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</si>
  <si>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</si>
  <si>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</si>
  <si>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</si>
  <si>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</si>
  <si>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</si>
  <si>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</si>
  <si>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</si>
  <si>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</si>
  <si>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</si>
  <si>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</si>
  <si>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</si>
  <si>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</si>
  <si>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</si>
  <si>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</si>
  <si>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</si>
  <si>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</si>
  <si>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</si>
  <si>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</si>
  <si>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</si>
  <si>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</si>
  <si>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</si>
  <si>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</si>
  <si>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</si>
  <si>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</si>
  <si>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</si>
  <si>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</si>
  <si>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</si>
  <si>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</si>
  <si>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</si>
  <si>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</si>
  <si>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</si>
  <si>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</si>
  <si>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</si>
  <si>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</si>
  <si>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</si>
  <si>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</si>
  <si>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</si>
  <si>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</si>
  <si>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</si>
  <si>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</si>
  <si>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</si>
  <si>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</si>
  <si>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</si>
  <si>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</si>
  <si>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</si>
  <si>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</si>
  <si>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</si>
  <si>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</si>
  <si>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</si>
  <si>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</si>
  <si>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</si>
  <si>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</si>
  <si>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</si>
  <si>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</si>
  <si>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</si>
  <si>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</si>
  <si>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</si>
  <si>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</si>
  <si>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</si>
  <si>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</si>
  <si>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</si>
  <si>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</si>
  <si>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</si>
  <si>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</si>
  <si>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</si>
  <si>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</si>
  <si>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</si>
  <si>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</si>
  <si>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</si>
  <si>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</si>
  <si>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</si>
  <si>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</si>
  <si>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</si>
  <si>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</si>
  <si>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</si>
  <si>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</si>
  <si>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</si>
  <si>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</si>
  <si>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</si>
  <si>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</si>
  <si>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</si>
  <si>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</si>
  <si>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</si>
  <si>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</si>
  <si>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</si>
  <si>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</si>
  <si>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</si>
  <si>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</si>
  <si>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</si>
  <si>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</si>
  <si>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</si>
  <si>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</si>
  <si>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</si>
  <si>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</si>
  <si>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</si>
  <si>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</si>
  <si>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</si>
  <si>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</si>
  <si>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</si>
  <si>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</si>
  <si>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</si>
  <si>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</si>
  <si>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</si>
  <si>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</si>
  <si>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</si>
  <si>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</si>
  <si>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</si>
  <si>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</si>
  <si>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</si>
  <si>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</si>
  <si>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</si>
  <si>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</si>
  <si>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</si>
  <si>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</si>
  <si>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</si>
  <si>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</si>
  <si>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</si>
  <si>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</si>
  <si>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</si>
  <si>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</si>
  <si>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</si>
  <si>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</si>
  <si>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</si>
  <si>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</si>
  <si>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</si>
  <si>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</si>
  <si>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</si>
  <si>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</si>
  <si>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</si>
  <si>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</si>
  <si>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</si>
  <si>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</si>
  <si>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</si>
  <si>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</si>
  <si>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</si>
  <si>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</si>
  <si>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</si>
  <si>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</si>
  <si>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</si>
  <si>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</si>
  <si>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</si>
  <si>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</si>
  <si>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</si>
  <si>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</si>
  <si>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</si>
  <si>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</si>
  <si>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</si>
  <si>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</si>
  <si>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</si>
  <si>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</si>
  <si>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</si>
  <si>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</si>
  <si>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</si>
  <si>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</si>
  <si>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</si>
  <si>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</si>
  <si>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</si>
  <si>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</si>
  <si>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</si>
  <si>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</si>
  <si>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</si>
  <si>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</si>
  <si>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</si>
  <si>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</si>
  <si>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</si>
  <si>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</si>
  <si>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</si>
  <si>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</si>
  <si>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</si>
  <si>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</si>
  <si>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</si>
  <si>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</si>
  <si>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</si>
  <si>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</si>
  <si>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</si>
  <si>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</si>
  <si>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</si>
  <si>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</si>
  <si>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</si>
  <si>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</si>
  <si>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</si>
  <si>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</si>
  <si>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</si>
  <si>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</si>
  <si>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</si>
  <si>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</si>
  <si>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</si>
  <si>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</si>
  <si>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</si>
  <si>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</si>
  <si>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</si>
  <si>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</si>
  <si>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</si>
  <si>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</si>
  <si>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</si>
  <si>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</si>
  <si>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</si>
  <si>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</si>
  <si>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</si>
  <si>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</si>
  <si>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</si>
  <si>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</si>
  <si>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</si>
  <si>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</si>
  <si>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</si>
  <si>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</si>
  <si>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</si>
  <si>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</si>
  <si>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</si>
  <si>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</si>
  <si>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</si>
  <si>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</si>
  <si>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</si>
  <si>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</si>
  <si>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</si>
  <si>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</si>
  <si>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</si>
  <si>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</si>
  <si>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</si>
  <si>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</si>
  <si>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</si>
  <si>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</si>
  <si>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</si>
  <si>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</si>
  <si>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</si>
  <si>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</si>
  <si>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</si>
  <si>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</si>
  <si>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</si>
  <si>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</si>
  <si>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</si>
  <si>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</si>
  <si>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</si>
  <si>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</si>
  <si>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</si>
  <si>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</si>
  <si>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</si>
  <si>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</si>
  <si>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</si>
  <si>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</si>
  <si>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</si>
  <si>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</si>
  <si>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</si>
  <si>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</si>
  <si>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</si>
  <si>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</si>
  <si>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</si>
  <si>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</si>
  <si>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</si>
  <si>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</si>
  <si>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</si>
  <si>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</si>
  <si>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</si>
  <si>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</si>
  <si>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</si>
  <si>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</si>
  <si>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</si>
  <si>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</si>
  <si>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</si>
  <si>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</si>
  <si>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</si>
  <si>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</si>
  <si>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</si>
  <si>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</si>
  <si>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</si>
  <si>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</si>
  <si>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</si>
  <si>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</si>
  <si>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</si>
  <si>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</si>
  <si>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</si>
  <si>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</si>
  <si>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</si>
  <si>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</si>
  <si>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</si>
  <si>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</si>
  <si>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</si>
  <si>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</si>
  <si>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</si>
  <si>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</si>
  <si>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</si>
  <si>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</si>
  <si>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</si>
  <si>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</si>
  <si>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</si>
  <si>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</si>
  <si>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</si>
  <si>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</si>
  <si>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</si>
  <si>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</si>
  <si>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</si>
  <si>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</si>
  <si>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</si>
  <si>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</si>
  <si>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</si>
  <si>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</si>
  <si>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</si>
  <si>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</si>
  <si>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</si>
  <si>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</si>
  <si>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</si>
  <si>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</si>
  <si>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</si>
  <si>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</si>
  <si>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</si>
  <si>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</si>
  <si>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</si>
  <si>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</si>
  <si>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</si>
  <si>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</si>
  <si>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</si>
  <si>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</si>
  <si>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</si>
  <si>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</si>
  <si>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</si>
  <si>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</si>
  <si>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</si>
  <si>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</si>
  <si>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</si>
  <si>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</si>
  <si>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</si>
  <si>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</si>
  <si>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</si>
  <si>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</si>
  <si>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</si>
  <si>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</si>
  <si>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</si>
  <si>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</si>
  <si>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</si>
  <si>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</si>
  <si>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</si>
  <si>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</si>
  <si>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</si>
  <si>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</si>
  <si>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</si>
  <si>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</si>
  <si>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</si>
  <si>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</si>
  <si>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</si>
  <si>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</si>
  <si>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</si>
  <si>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</si>
  <si>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</si>
  <si>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</si>
  <si>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</si>
  <si>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</si>
  <si>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</si>
  <si>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</si>
  <si>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</si>
  <si>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</si>
  <si>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</si>
  <si>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</si>
  <si>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</si>
  <si>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</si>
  <si>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</si>
  <si>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</si>
  <si>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</si>
  <si>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</si>
  <si>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</si>
  <si>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</si>
  <si>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</si>
  <si>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</si>
  <si>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</si>
  <si>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</si>
  <si>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</si>
  <si>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</si>
  <si>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</si>
  <si>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</si>
  <si>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</si>
  <si>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</si>
  <si>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</si>
  <si>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</si>
  <si>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</si>
  <si>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</si>
  <si>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</si>
  <si>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</si>
  <si>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</si>
  <si>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</si>
  <si>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</si>
  <si>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</si>
  <si>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</si>
  <si>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</si>
  <si>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</si>
  <si>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</si>
  <si>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</si>
  <si>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</si>
  <si>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</si>
  <si>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</si>
  <si>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</si>
  <si>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</si>
  <si>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</si>
  <si>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</si>
  <si>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</si>
  <si>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</si>
  <si>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</si>
  <si>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</si>
  <si>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</si>
  <si>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</si>
  <si>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</si>
  <si>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</si>
  <si>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</si>
  <si>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</si>
  <si>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</si>
  <si>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</si>
  <si>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</si>
  <si>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</si>
  <si>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</si>
  <si>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</si>
  <si>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</si>
  <si>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</si>
  <si>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</si>
  <si>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</si>
  <si>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</si>
  <si>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</si>
  <si>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</si>
  <si>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</si>
  <si>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</si>
  <si>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</si>
  <si>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</si>
  <si>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</si>
  <si>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</si>
  <si>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</si>
  <si>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</si>
  <si>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</si>
  <si>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</si>
  <si>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</si>
  <si>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</si>
  <si>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</si>
  <si>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</si>
  <si>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</si>
  <si>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</si>
  <si>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</si>
  <si>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</si>
  <si>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</si>
  <si>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</si>
  <si>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</si>
  <si>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</si>
  <si>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</si>
  <si>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</si>
  <si>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</si>
  <si>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</si>
  <si>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</si>
  <si>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</si>
  <si>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</si>
  <si>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</si>
  <si>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</si>
  <si>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</si>
  <si>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</si>
  <si>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</si>
  <si>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</si>
  <si>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</si>
  <si>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</si>
  <si>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</si>
  <si>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</si>
  <si>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</si>
  <si>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</si>
  <si>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</si>
  <si>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</si>
  <si>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</si>
  <si>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</si>
  <si>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</si>
  <si>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</si>
  <si>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</si>
  <si>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</si>
  <si>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</si>
  <si>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</si>
  <si>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</si>
  <si>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</si>
  <si>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</si>
  <si>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</si>
  <si>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</si>
  <si>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</si>
  <si>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</si>
  <si>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</si>
  <si>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</si>
  <si>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</si>
  <si>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</si>
  <si>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</si>
  <si>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</si>
  <si>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</si>
  <si>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</si>
  <si>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</si>
  <si>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</si>
  <si>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</si>
  <si>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</si>
  <si>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</si>
  <si>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</si>
  <si>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</si>
  <si>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</si>
  <si>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</si>
  <si>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</si>
  <si>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</si>
  <si>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</si>
  <si>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</si>
  <si>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</si>
  <si>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</si>
  <si>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</si>
  <si>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</si>
  <si>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</si>
  <si>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</si>
  <si>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</si>
  <si>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</si>
  <si>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</si>
  <si>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</si>
  <si>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</si>
  <si>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</si>
  <si>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</si>
  <si>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</si>
  <si>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</si>
  <si>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</si>
  <si>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</si>
  <si>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</si>
  <si>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</si>
  <si>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</si>
  <si>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</si>
  <si>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</si>
  <si>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</si>
  <si>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</si>
  <si>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</si>
  <si>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</si>
  <si>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</si>
  <si>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</si>
  <si>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</si>
  <si>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</si>
  <si>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</si>
  <si>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</si>
  <si>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</si>
  <si>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</si>
  <si>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</si>
  <si>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</si>
  <si>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</si>
  <si>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</si>
  <si>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</si>
  <si>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</si>
  <si>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</si>
  <si>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</si>
  <si>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</si>
  <si>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</si>
  <si>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</si>
  <si>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</si>
  <si>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</si>
  <si>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</si>
  <si>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</si>
  <si>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</si>
  <si>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</si>
  <si>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</si>
  <si>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</si>
  <si>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</si>
  <si>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</si>
  <si>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</si>
  <si>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</si>
  <si>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</si>
  <si>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</si>
  <si>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</si>
  <si>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</si>
  <si>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</si>
  <si>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</si>
  <si>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</si>
  <si>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</si>
  <si>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</si>
  <si>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</si>
  <si>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</si>
  <si>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</si>
  <si>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</si>
  <si>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</si>
  <si>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</si>
  <si>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</si>
  <si>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</si>
  <si>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</si>
  <si>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</si>
  <si>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</si>
  <si>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</si>
  <si>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</si>
  <si>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</si>
  <si>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</si>
  <si>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</si>
  <si>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</si>
  <si>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</si>
  <si>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</si>
  <si>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</si>
  <si>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</si>
  <si>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</si>
  <si>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</si>
  <si>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</si>
  <si>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</si>
  <si>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</si>
  <si>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</si>
  <si>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</si>
  <si>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</si>
  <si>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</si>
  <si>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</si>
  <si>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</si>
  <si>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</si>
  <si>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</si>
  <si>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</si>
  <si>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</si>
  <si>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</si>
  <si>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</si>
  <si>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</si>
  <si>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</si>
  <si>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</si>
  <si>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</si>
  <si>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</si>
  <si>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</si>
  <si>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</si>
  <si>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</si>
  <si>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</si>
  <si>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</si>
  <si>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</si>
  <si>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</si>
  <si>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</si>
  <si>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</si>
  <si>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</si>
  <si>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</si>
  <si>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</si>
  <si>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</si>
  <si>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</si>
  <si>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</si>
  <si>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</si>
  <si>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</si>
  <si>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</si>
  <si>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</si>
  <si>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</si>
  <si>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</si>
  <si>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</si>
  <si>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</si>
  <si>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</si>
  <si>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</si>
  <si>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</si>
  <si>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</si>
  <si>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</si>
  <si>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</si>
  <si>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</si>
  <si>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</si>
  <si>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</si>
  <si>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</si>
  <si>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</si>
  <si>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</si>
  <si>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</si>
  <si>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</si>
  <si>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</si>
  <si>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</si>
  <si>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</si>
  <si>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</si>
  <si>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</si>
  <si>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</si>
  <si>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</si>
  <si>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</si>
  <si>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</si>
  <si>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</si>
  <si>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</si>
  <si>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</si>
  <si>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</si>
  <si>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</si>
  <si>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</si>
  <si>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</si>
  <si>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</si>
  <si>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</si>
  <si>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</si>
  <si>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</si>
  <si>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</si>
  <si>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</si>
  <si>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</si>
  <si>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</si>
  <si>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</si>
  <si>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</si>
  <si>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</si>
  <si>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</si>
  <si>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</si>
  <si>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</si>
  <si>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</si>
  <si>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</si>
  <si>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</si>
  <si>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</si>
  <si>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</si>
  <si>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</si>
  <si>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</si>
  <si>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</si>
  <si>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</si>
  <si>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</si>
  <si>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</si>
  <si>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</si>
  <si>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</si>
  <si>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</si>
  <si>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</si>
  <si>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</si>
  <si>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</si>
  <si>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</si>
  <si>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</si>
  <si>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</si>
  <si>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</si>
  <si>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</si>
  <si>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</si>
  <si>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</si>
  <si>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</si>
  <si>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</si>
  <si>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</si>
  <si>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</si>
  <si>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</si>
  <si>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</si>
  <si>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</si>
  <si>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</si>
  <si>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</si>
  <si>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</si>
  <si>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</si>
  <si>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</si>
  <si>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</si>
  <si>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</si>
  <si>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</si>
  <si>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</si>
  <si>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</si>
  <si>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</si>
  <si>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</si>
  <si>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</si>
  <si>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</si>
  <si>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</si>
  <si>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</si>
  <si>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</si>
  <si>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</si>
  <si>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</si>
  <si>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</si>
  <si>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</si>
  <si>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</si>
  <si>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</si>
  <si>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</si>
  <si>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</si>
  <si>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</si>
  <si>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</si>
  <si>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</si>
  <si>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</si>
  <si>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</si>
  <si>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</si>
  <si>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</si>
  <si>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</si>
  <si>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</si>
  <si>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</si>
  <si>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</si>
  <si>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</si>
  <si>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</si>
  <si>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</si>
  <si>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</si>
  <si>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</si>
  <si>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</si>
  <si>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</si>
  <si>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</si>
  <si>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</si>
  <si>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</si>
  <si>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</si>
  <si>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</si>
  <si>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</si>
  <si>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</si>
  <si>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</si>
  <si>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</si>
  <si>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</si>
  <si>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</si>
  <si>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</si>
  <si>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</si>
  <si>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</si>
  <si>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</si>
  <si>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</si>
  <si>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</si>
  <si>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</si>
  <si>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</si>
  <si>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</si>
  <si>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</si>
  <si>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</si>
  <si>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</si>
  <si>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</si>
  <si>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</si>
  <si>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</si>
  <si>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</si>
  <si>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</si>
  <si>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</si>
  <si>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</si>
  <si>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</si>
  <si>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</si>
  <si>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</si>
  <si>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</si>
  <si>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</si>
  <si>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</si>
  <si>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</si>
  <si>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</si>
  <si>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</si>
  <si>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</si>
  <si>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</si>
  <si>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</si>
  <si>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</si>
  <si>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</si>
  <si>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</si>
  <si>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</si>
  <si>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</si>
  <si>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</si>
  <si>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</si>
  <si>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</si>
  <si>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</si>
  <si>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</si>
  <si>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</si>
  <si>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</si>
  <si>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</si>
  <si>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</si>
  <si>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</si>
  <si>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</si>
  <si>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</si>
  <si>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</si>
  <si>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</si>
  <si>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</si>
  <si>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</si>
  <si>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</si>
  <si>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</si>
  <si>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</si>
  <si>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</si>
  <si>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</si>
  <si>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</si>
  <si>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</si>
  <si>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</si>
  <si>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</si>
  <si>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</si>
  <si>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</si>
  <si>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</si>
  <si>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</si>
  <si>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</si>
  <si>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</si>
  <si>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</si>
  <si>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</si>
  <si>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</si>
  <si>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</si>
  <si>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</si>
  <si>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</si>
  <si>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</si>
  <si>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</si>
  <si>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</si>
  <si>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</si>
  <si>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</si>
  <si>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</si>
  <si>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</si>
  <si>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</si>
  <si>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</si>
  <si>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</si>
  <si>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</si>
  <si>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</si>
  <si>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</si>
  <si>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</si>
  <si>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</si>
  <si>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</si>
  <si>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</si>
  <si>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</si>
  <si>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</si>
  <si>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</si>
  <si>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</si>
  <si>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</si>
  <si>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</si>
  <si>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</si>
  <si>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</si>
  <si>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</si>
  <si>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</si>
  <si>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</si>
  <si>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</si>
  <si>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</si>
  <si>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</si>
  <si>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</si>
  <si>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</si>
  <si>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</si>
  <si>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</si>
  <si>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</si>
  <si>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</si>
  <si>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</si>
  <si>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</si>
  <si>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</si>
  <si>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</si>
  <si>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</si>
  <si>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</si>
  <si>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</si>
  <si>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</si>
  <si>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</si>
  <si>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</si>
  <si>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</si>
  <si>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</si>
  <si>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</si>
  <si>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</si>
  <si>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</si>
  <si>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</si>
  <si>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</si>
  <si>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</si>
  <si>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</si>
  <si>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</si>
  <si>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</si>
  <si>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</si>
  <si>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</si>
  <si>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</si>
  <si>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</si>
  <si>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</si>
  <si>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</si>
  <si>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</si>
  <si>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</si>
  <si>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</si>
  <si>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</si>
  <si>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</si>
  <si>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</si>
  <si>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</si>
  <si>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</si>
  <si>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</si>
  <si>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</si>
  <si>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</si>
  <si>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</si>
  <si>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</si>
  <si>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</si>
  <si>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</si>
  <si>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</si>
  <si>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</si>
  <si>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</si>
  <si>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</si>
  <si>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</si>
  <si>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</si>
  <si>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</si>
  <si>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</si>
  <si>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</si>
  <si>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</si>
  <si>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</si>
  <si>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</si>
  <si>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</si>
  <si>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</si>
  <si>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</si>
  <si>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</si>
  <si>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</si>
  <si>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</si>
  <si>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</si>
  <si>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</si>
  <si>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</si>
  <si>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</si>
  <si>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</si>
  <si>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</si>
  <si>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</si>
  <si>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</si>
  <si>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</si>
  <si>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</si>
  <si>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</si>
  <si>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</si>
  <si>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</si>
  <si>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</si>
  <si>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</si>
  <si>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</si>
  <si>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</si>
  <si>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</si>
  <si>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</si>
  <si>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</si>
  <si>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</si>
  <si>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</si>
  <si>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</si>
  <si>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</si>
  <si>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</si>
  <si>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</si>
  <si>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</si>
  <si>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</si>
  <si>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</si>
  <si>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</si>
  <si>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</si>
  <si>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</si>
  <si>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</si>
  <si>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</si>
  <si>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</si>
  <si>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</si>
  <si>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</si>
  <si>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</si>
  <si>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</si>
  <si>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</si>
  <si>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</si>
  <si>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</si>
  <si>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</si>
  <si>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</si>
  <si>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</si>
  <si>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</si>
  <si>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</si>
  <si>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</si>
  <si>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</si>
  <si>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</si>
  <si>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</si>
  <si>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</si>
  <si>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</si>
  <si>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</si>
  <si>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</si>
  <si>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</si>
  <si>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</si>
  <si>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</si>
  <si>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</si>
  <si>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</si>
  <si>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</si>
  <si>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</si>
  <si>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</si>
  <si>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</si>
  <si>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</si>
  <si>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</si>
  <si>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</si>
  <si>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</si>
  <si>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</si>
  <si>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</si>
  <si>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</si>
  <si>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</si>
  <si>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</si>
  <si>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</si>
  <si>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</si>
  <si>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</si>
  <si>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</si>
  <si>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</si>
  <si>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</si>
  <si>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</si>
  <si>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</si>
  <si>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</si>
  <si>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</si>
  <si>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</si>
  <si>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</si>
  <si>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</si>
  <si>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</si>
  <si>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</si>
  <si>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</si>
  <si>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</si>
  <si>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</si>
  <si>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</si>
  <si>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</si>
  <si>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</si>
  <si>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</si>
  <si>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</si>
  <si>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</si>
  <si>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</si>
  <si>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</si>
  <si>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</si>
  <si>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</si>
  <si>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</si>
  <si>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</si>
  <si>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</si>
  <si>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</si>
  <si>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</si>
  <si>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</si>
  <si>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</si>
  <si>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</si>
  <si>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</si>
  <si>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</si>
  <si>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</si>
  <si>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</si>
  <si>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</si>
  <si>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</si>
  <si>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</si>
  <si>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</si>
  <si>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</si>
  <si>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</si>
  <si>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</si>
  <si>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</si>
  <si>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</si>
  <si>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</si>
  <si>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</si>
  <si>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</si>
  <si>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</si>
  <si>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</si>
  <si>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</si>
  <si>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</si>
  <si>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</si>
  <si>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</si>
  <si>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</si>
  <si>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</si>
  <si>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</si>
  <si>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</si>
  <si>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</si>
  <si>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</si>
  <si>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</si>
  <si>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</si>
  <si>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</si>
  <si>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</si>
  <si>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</si>
  <si>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</si>
  <si>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</si>
  <si>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</si>
  <si>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</si>
  <si>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</si>
  <si>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</si>
  <si>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</si>
  <si>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</si>
  <si>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</si>
  <si>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</si>
  <si>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</si>
  <si>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</si>
  <si>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</si>
  <si>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</si>
  <si>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</si>
  <si>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</si>
  <si>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</si>
  <si>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</si>
  <si>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</si>
  <si>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</si>
  <si>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</si>
  <si>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</si>
  <si>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</si>
  <si>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</si>
  <si>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</si>
  <si>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</si>
  <si>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</si>
  <si>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</si>
  <si>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</si>
  <si>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</si>
  <si>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</si>
  <si>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</si>
  <si>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</si>
  <si>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</si>
  <si>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</si>
  <si>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</si>
  <si>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</si>
  <si>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</si>
  <si>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</si>
  <si>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</si>
  <si>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</si>
  <si>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</si>
  <si>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</si>
  <si>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</si>
  <si>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</si>
  <si>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</si>
  <si>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</si>
  <si>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</si>
  <si>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</si>
  <si>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</si>
  <si>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</si>
  <si>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</si>
  <si>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</si>
  <si>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</si>
  <si>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</si>
  <si>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</si>
  <si>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</si>
  <si>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</si>
  <si>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</si>
  <si>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</si>
  <si>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</si>
  <si>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</si>
  <si>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</si>
  <si>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</si>
  <si>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</si>
  <si>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</si>
  <si>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</si>
  <si>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</si>
  <si>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</si>
  <si>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</si>
  <si>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</si>
  <si>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</si>
  <si>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</si>
  <si>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</si>
  <si>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</si>
  <si>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</si>
  <si>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</si>
  <si>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</si>
  <si>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</si>
  <si>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</si>
  <si>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</si>
  <si>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</si>
  <si>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</si>
  <si>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</si>
  <si>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</si>
  <si>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</si>
  <si>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</si>
  <si>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</si>
  <si>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</si>
  <si>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</si>
  <si>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</si>
  <si>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</si>
  <si>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</si>
  <si>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</si>
  <si>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</si>
  <si>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</si>
  <si>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</si>
  <si>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</si>
  <si>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</si>
  <si>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</si>
  <si>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</si>
  <si>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</si>
  <si>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</si>
  <si>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</si>
  <si>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</si>
  <si>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</si>
  <si>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</si>
  <si>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</si>
  <si>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</si>
  <si>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</si>
  <si>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</si>
  <si>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</si>
  <si>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</si>
  <si>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</si>
  <si>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</si>
  <si>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</si>
  <si>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</si>
  <si>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</si>
  <si>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</si>
  <si>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</si>
  <si>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</si>
  <si>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</si>
  <si>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</si>
  <si>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</si>
  <si>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</si>
  <si>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</si>
  <si>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</si>
  <si>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</si>
  <si>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</si>
  <si>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</si>
  <si>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</si>
  <si>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</si>
  <si>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</si>
  <si>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</si>
  <si>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</si>
  <si>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</si>
  <si>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</si>
  <si>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</si>
  <si>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</si>
  <si>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</si>
  <si>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</si>
  <si>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</si>
  <si>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</si>
  <si>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</si>
  <si>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</si>
  <si>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</si>
  <si>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</si>
  <si>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</si>
  <si>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</si>
  <si>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</si>
  <si>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</si>
  <si>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</si>
  <si>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</si>
  <si>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</si>
  <si>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</si>
  <si>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</si>
  <si>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</si>
  <si>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</si>
  <si>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</si>
  <si>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</si>
  <si>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</si>
  <si>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</si>
  <si>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</si>
  <si>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</si>
  <si>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</si>
  <si>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</si>
  <si>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</si>
  <si>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</si>
  <si>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</si>
  <si>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</si>
  <si>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</si>
  <si>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</si>
  <si>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</si>
  <si>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</si>
  <si>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</si>
  <si>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</si>
  <si>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</si>
  <si>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</si>
  <si>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</si>
  <si>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</si>
  <si>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</si>
  <si>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</si>
  <si>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</si>
  <si>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</si>
  <si>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</si>
  <si>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</si>
  <si>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</si>
  <si>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</si>
  <si>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</si>
  <si>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</si>
  <si>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</si>
  <si>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</si>
  <si>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</si>
  <si>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</si>
  <si>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</si>
  <si>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</si>
  <si>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</si>
  <si>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</si>
  <si>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</si>
  <si>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</si>
  <si>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</si>
  <si>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</si>
  <si>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</si>
  <si>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</si>
  <si>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</si>
  <si>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</si>
  <si>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</si>
  <si>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</si>
  <si>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</si>
  <si>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</si>
  <si>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</si>
  <si>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</si>
  <si>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</si>
  <si>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</si>
  <si>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</si>
  <si>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</si>
  <si>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</si>
  <si>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</si>
  <si>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</si>
  <si>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</si>
  <si>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</si>
  <si>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</si>
  <si>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</si>
  <si>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</si>
  <si>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</si>
  <si>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</si>
  <si>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</si>
  <si>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</si>
  <si>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</si>
  <si>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</si>
  <si>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</si>
  <si>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</si>
  <si>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</si>
  <si>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</si>
  <si>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</si>
  <si>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</si>
  <si>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</si>
  <si>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</si>
  <si>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</si>
  <si>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</si>
  <si>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</si>
  <si>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</si>
  <si>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</si>
  <si>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</si>
  <si>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</si>
  <si>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</si>
  <si>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</si>
  <si>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</si>
  <si>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</si>
  <si>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</si>
  <si>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</si>
  <si>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</si>
  <si>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</si>
  <si>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</si>
  <si>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</si>
  <si>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</si>
  <si>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</si>
  <si>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</si>
  <si>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</si>
  <si>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</si>
  <si>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</si>
  <si>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</si>
  <si>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</si>
  <si>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</si>
  <si>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</si>
  <si>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</si>
  <si>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</si>
  <si>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</si>
  <si>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</si>
  <si>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</si>
  <si>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</si>
  <si>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</si>
  <si>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</si>
  <si>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</si>
  <si>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</si>
  <si>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</si>
  <si>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</si>
  <si>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</si>
  <si>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</si>
  <si>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</si>
  <si>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</si>
  <si>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</si>
  <si>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</si>
  <si>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</si>
  <si>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</si>
  <si>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</si>
  <si>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</si>
  <si>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</si>
  <si>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</si>
  <si>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</si>
  <si>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</si>
  <si>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</si>
  <si>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</si>
  <si>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</si>
  <si>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</si>
  <si>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</si>
  <si>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</si>
  <si>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</si>
  <si>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</si>
  <si>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</si>
  <si>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</si>
  <si>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</si>
  <si>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</si>
  <si>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</si>
  <si>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</si>
  <si>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</si>
  <si>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</si>
  <si>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</si>
  <si>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</si>
  <si>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</si>
  <si>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</si>
  <si>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</si>
  <si>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</si>
  <si>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</si>
  <si>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</si>
  <si>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</si>
  <si>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</si>
  <si>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</si>
  <si>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</si>
  <si>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</si>
  <si>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</si>
  <si>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</si>
  <si>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</si>
  <si>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</si>
  <si>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</si>
  <si>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</si>
  <si>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</si>
  <si>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</si>
  <si>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</si>
  <si>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</si>
  <si>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</si>
  <si>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</si>
  <si>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</si>
  <si>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</si>
  <si>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</si>
  <si>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</si>
  <si>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</si>
  <si>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</si>
  <si>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</si>
  <si>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</si>
  <si>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</si>
  <si>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</si>
  <si>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</si>
  <si>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</si>
  <si>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</si>
  <si>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</si>
  <si>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</si>
  <si>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</si>
  <si>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</si>
  <si>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</si>
  <si>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</si>
  <si>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</si>
  <si>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</si>
  <si>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</si>
  <si>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</si>
  <si>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</si>
  <si>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</si>
  <si>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</si>
  <si>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</si>
  <si>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</si>
  <si>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</si>
  <si>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</si>
  <si>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</si>
  <si>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</si>
  <si>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</si>
  <si>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</si>
  <si>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</si>
  <si>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</si>
  <si>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</si>
  <si>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</si>
  <si>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</si>
  <si>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</si>
  <si>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</si>
  <si>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</si>
  <si>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</si>
  <si>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</si>
  <si>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</si>
  <si>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</si>
  <si>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</si>
  <si>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</si>
  <si>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</si>
  <si>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</si>
  <si>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</si>
  <si>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</si>
  <si>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</si>
  <si>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</si>
  <si>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</si>
  <si>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</si>
  <si>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</si>
  <si>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</si>
  <si>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</si>
  <si>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</si>
  <si>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</si>
  <si>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</si>
  <si>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</si>
  <si>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</si>
  <si>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</si>
  <si>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</si>
  <si>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</si>
  <si>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</si>
  <si>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</si>
  <si>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</si>
  <si>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</si>
  <si>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</si>
  <si>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</si>
  <si>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</si>
  <si>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</si>
  <si>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</si>
  <si>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</si>
  <si>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</si>
  <si>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</si>
  <si>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</si>
  <si>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</si>
  <si>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</si>
  <si>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</si>
  <si>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</si>
  <si>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</si>
  <si>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</si>
  <si>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</si>
  <si>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</si>
  <si>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</si>
  <si>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</si>
  <si>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</si>
  <si>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</si>
  <si>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</si>
  <si>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</si>
  <si>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</si>
  <si>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</si>
  <si>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</si>
  <si>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</si>
  <si>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</si>
  <si>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</si>
  <si>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</si>
  <si>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</si>
  <si>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</si>
  <si>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</si>
  <si>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</si>
  <si>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</si>
  <si>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</si>
  <si>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</si>
  <si>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</si>
  <si>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</si>
  <si>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</si>
  <si>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</si>
  <si>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</si>
  <si>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</si>
  <si>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</si>
  <si>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</si>
  <si>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</si>
  <si>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</si>
  <si>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</si>
  <si>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</si>
  <si>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</si>
  <si>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</si>
  <si>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</si>
  <si>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</si>
  <si>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</si>
  <si>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</si>
  <si>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</si>
  <si>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</si>
  <si>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</si>
  <si>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</si>
  <si>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</si>
  <si>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</si>
  <si>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</si>
  <si>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</si>
  <si>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</si>
  <si>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</si>
  <si>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</si>
  <si>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</si>
  <si>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</si>
  <si>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</si>
  <si>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</si>
  <si>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</si>
  <si>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</si>
  <si>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</si>
  <si>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</si>
  <si>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</si>
  <si>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</si>
  <si>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</si>
  <si>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</si>
  <si>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</si>
  <si>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</si>
  <si>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</si>
  <si>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</si>
  <si>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</si>
  <si>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</si>
  <si>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</si>
  <si>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</si>
  <si>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</si>
  <si>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</si>
  <si>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</si>
  <si>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</si>
  <si>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</si>
  <si>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</si>
  <si>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</si>
  <si>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</si>
  <si>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</si>
  <si>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</si>
  <si>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</si>
  <si>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</si>
  <si>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</si>
  <si>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</si>
  <si>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</si>
  <si>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</si>
  <si>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</si>
  <si>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</si>
  <si>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</si>
  <si>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</si>
  <si>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</si>
  <si>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</si>
  <si>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</si>
  <si>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</si>
  <si>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</si>
  <si>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</si>
  <si>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</si>
  <si>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</si>
  <si>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</si>
  <si>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</si>
  <si>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</si>
  <si>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</si>
  <si>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</si>
  <si>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</si>
  <si>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</si>
  <si>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</si>
  <si>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</si>
  <si>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</si>
  <si>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</si>
  <si>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</si>
  <si>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</si>
  <si>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</si>
  <si>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</si>
  <si>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</si>
  <si>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</si>
  <si>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</si>
  <si>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</si>
  <si>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</si>
  <si>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</si>
  <si>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</si>
  <si>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</si>
  <si>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</si>
  <si>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</si>
  <si>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</si>
  <si>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</si>
  <si>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</si>
  <si>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</si>
  <si>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</si>
  <si>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</si>
  <si>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</si>
  <si>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</si>
  <si>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</si>
  <si>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</si>
  <si>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</si>
  <si>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</si>
  <si>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</si>
  <si>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</si>
  <si>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</si>
  <si>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</si>
  <si>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</si>
  <si>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</si>
  <si>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</si>
  <si>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</si>
  <si>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</si>
  <si>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</si>
  <si>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</si>
  <si>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</si>
  <si>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</si>
  <si>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</si>
  <si>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</si>
  <si>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</si>
  <si>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</si>
  <si>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</si>
  <si>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</si>
  <si>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</si>
  <si>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</si>
  <si>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</si>
  <si>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</si>
  <si>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</si>
  <si>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</si>
  <si>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</si>
  <si>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</si>
  <si>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</si>
  <si>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</si>
  <si>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</si>
  <si>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</si>
  <si>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</si>
  <si>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</si>
  <si>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</si>
  <si>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</si>
  <si>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</si>
  <si>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</si>
  <si>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</si>
  <si>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</si>
  <si>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</si>
  <si>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</si>
  <si>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</si>
  <si>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</si>
  <si>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</si>
  <si>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</si>
  <si>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</si>
  <si>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</si>
  <si>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</si>
  <si>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</si>
  <si>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</si>
  <si>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</si>
  <si>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</si>
  <si>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</si>
  <si>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</si>
  <si>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</si>
  <si>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</si>
  <si>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</si>
  <si>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</si>
  <si>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</si>
  <si>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</si>
  <si>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</si>
  <si>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</si>
  <si>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</si>
  <si>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</si>
  <si>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</si>
  <si>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</si>
  <si>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</si>
  <si>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</si>
  <si>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</si>
  <si>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</si>
  <si>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</si>
  <si>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</si>
  <si>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</si>
  <si>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</si>
  <si>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</si>
  <si>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</si>
  <si>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</si>
  <si>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</si>
  <si>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</si>
  <si>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</si>
  <si>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</si>
  <si>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</si>
  <si>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</si>
  <si>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</si>
  <si>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</si>
  <si>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</si>
  <si>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</si>
  <si>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</si>
  <si>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</si>
  <si>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</si>
  <si>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</si>
  <si>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</si>
  <si>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</si>
  <si>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</si>
  <si>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</si>
  <si>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</si>
  <si>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</si>
  <si>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</si>
  <si>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</si>
  <si>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</si>
  <si>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</si>
  <si>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</si>
  <si>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</si>
  <si>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</si>
  <si>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</si>
  <si>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</si>
  <si>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</si>
  <si>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</si>
  <si>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</si>
  <si>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</si>
  <si>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</si>
  <si>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</si>
  <si>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</si>
  <si>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</si>
  <si>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</si>
  <si>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</si>
  <si>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</si>
  <si>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</si>
  <si>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</si>
  <si>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</si>
  <si>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</si>
  <si>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</si>
  <si>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</si>
  <si>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</si>
  <si>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</si>
  <si>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</si>
  <si>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</si>
  <si>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</si>
  <si>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</si>
  <si>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</si>
  <si>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</si>
  <si>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</si>
  <si>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</si>
  <si>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</si>
  <si>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</si>
  <si>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</si>
  <si>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</si>
  <si>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</si>
  <si>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</si>
  <si>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</si>
  <si>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</si>
  <si>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</si>
  <si>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</si>
  <si>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</si>
  <si>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</si>
  <si>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</si>
  <si>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</si>
  <si>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</si>
  <si>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</si>
  <si>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</si>
  <si>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</si>
  <si>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</si>
  <si>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</si>
  <si>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</si>
  <si>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</si>
  <si>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</si>
  <si>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</si>
  <si>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</si>
  <si>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</si>
  <si>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</si>
  <si>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</si>
  <si>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</si>
  <si>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</si>
  <si>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</si>
  <si>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</si>
  <si>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</si>
  <si>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</si>
  <si>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</si>
  <si>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</si>
  <si>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</si>
  <si>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</si>
  <si>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</si>
  <si>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</si>
  <si>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</si>
  <si>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</si>
  <si>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</si>
  <si>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</si>
  <si>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</si>
  <si>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</si>
  <si>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</si>
  <si>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</si>
  <si>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</si>
  <si>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</si>
  <si>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</si>
  <si>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</si>
  <si>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</si>
  <si>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</si>
  <si>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</si>
  <si>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</si>
  <si>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</si>
  <si>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</si>
  <si>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</si>
  <si>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</si>
  <si>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</si>
  <si>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</si>
  <si>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</si>
  <si>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</si>
  <si>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</si>
  <si>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</si>
  <si>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</si>
  <si>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</si>
  <si>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</si>
  <si>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</si>
  <si>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</si>
  <si>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</si>
  <si>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</si>
  <si>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</si>
  <si>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</si>
  <si>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</si>
  <si>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</si>
  <si>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</si>
  <si>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</si>
  <si>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</si>
  <si>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</si>
  <si>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</si>
  <si>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</si>
  <si>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</si>
  <si>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</si>
  <si>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</si>
  <si>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</si>
  <si>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</si>
  <si>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</si>
  <si>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</si>
  <si>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</si>
  <si>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</si>
  <si>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</si>
  <si>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</si>
  <si>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</si>
  <si>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</si>
  <si>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</si>
  <si>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</si>
  <si>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</si>
  <si>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</si>
  <si>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</si>
  <si>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</si>
  <si>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</si>
  <si>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</si>
  <si>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</si>
  <si>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</si>
  <si>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</si>
  <si>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</si>
  <si>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</si>
  <si>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</si>
  <si>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</si>
  <si>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</si>
  <si>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</si>
  <si>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</si>
  <si>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</si>
  <si>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</si>
  <si>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</si>
  <si>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</si>
  <si>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</si>
  <si>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</si>
  <si>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</si>
  <si>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</si>
  <si>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</si>
  <si>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</si>
  <si>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</si>
  <si>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</si>
  <si>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</si>
  <si>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</si>
  <si>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</si>
  <si>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</si>
  <si>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</si>
  <si>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</si>
  <si>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</si>
  <si>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</si>
  <si>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</si>
  <si>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</si>
  <si>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</si>
  <si>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</si>
  <si>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</si>
  <si>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</si>
  <si>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</si>
  <si>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</si>
  <si>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</si>
  <si>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</si>
  <si>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</si>
  <si>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</si>
  <si>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</si>
  <si>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</si>
  <si>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</si>
  <si>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</si>
  <si>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</si>
  <si>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</si>
  <si>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</si>
  <si>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</si>
  <si>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</si>
  <si>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</si>
  <si>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</si>
  <si>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</si>
  <si>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</si>
  <si>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</si>
  <si>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</si>
  <si>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</si>
  <si>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</si>
  <si>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</si>
  <si>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</si>
  <si>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</si>
  <si>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</si>
  <si>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</si>
  <si>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</si>
  <si>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</si>
  <si>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</si>
  <si>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</si>
  <si>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</si>
  <si>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</si>
  <si>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</si>
  <si>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</si>
  <si>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</si>
  <si>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</si>
  <si>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</si>
  <si>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</si>
  <si>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</si>
  <si>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</si>
  <si>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</si>
  <si>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</si>
  <si>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</si>
  <si>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</si>
  <si>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</si>
  <si>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</si>
  <si>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</si>
  <si>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</si>
  <si>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</si>
  <si>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</si>
  <si>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</si>
  <si>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</si>
  <si>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</si>
  <si>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</si>
  <si>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</si>
  <si>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</si>
  <si>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</si>
  <si>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</si>
  <si>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</si>
  <si>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</si>
  <si>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</si>
  <si>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</si>
  <si>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</si>
  <si>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</si>
  <si>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</si>
  <si>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</si>
  <si>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</si>
  <si>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</si>
  <si>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</si>
  <si>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</si>
  <si>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</si>
  <si>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</si>
  <si>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</si>
  <si>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</si>
  <si>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</si>
  <si>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</si>
  <si>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</si>
  <si>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</si>
  <si>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</si>
  <si>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</si>
  <si>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</si>
  <si>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</si>
  <si>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</si>
  <si>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</si>
  <si>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</si>
  <si>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</si>
  <si>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</si>
  <si>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</si>
  <si>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</si>
  <si>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</si>
  <si>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</si>
  <si>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</si>
  <si>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</si>
  <si>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</si>
  <si>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</si>
  <si>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</si>
  <si>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</si>
  <si>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</si>
  <si>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</si>
  <si>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</si>
  <si>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</si>
  <si>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</si>
  <si>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</si>
  <si>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</si>
  <si>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</si>
  <si>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</si>
  <si>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</si>
  <si>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</si>
  <si>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</si>
  <si>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</si>
  <si>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</si>
  <si>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</si>
  <si>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</si>
  <si>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</si>
  <si>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</si>
  <si>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</si>
  <si>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</si>
  <si>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</si>
  <si>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</si>
  <si>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</si>
  <si>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</si>
  <si>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</si>
  <si>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</si>
  <si>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</si>
  <si>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</si>
  <si>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</si>
  <si>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</si>
  <si>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</si>
  <si>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</si>
  <si>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</si>
  <si>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</si>
  <si>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</si>
  <si>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</si>
  <si>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</si>
  <si>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</si>
  <si>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</si>
  <si>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</si>
  <si>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</si>
  <si>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</si>
  <si>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</si>
  <si>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</si>
  <si>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</si>
  <si>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</si>
  <si>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</si>
  <si>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</si>
  <si>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</si>
  <si>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</si>
  <si>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</si>
  <si>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</si>
  <si>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</si>
  <si>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</si>
  <si>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</si>
  <si>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</si>
  <si>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</si>
  <si>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</si>
  <si>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</si>
  <si>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</si>
  <si>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</si>
  <si>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</si>
  <si>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</si>
  <si>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</si>
  <si>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</si>
  <si>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</si>
  <si>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</si>
  <si>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</si>
  <si>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</si>
  <si>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</si>
  <si>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</si>
  <si>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</si>
  <si>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</si>
  <si>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</si>
  <si>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</si>
  <si>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</si>
  <si>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</si>
  <si>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</si>
  <si>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</si>
  <si>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</si>
  <si>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</si>
  <si>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</si>
  <si>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</si>
  <si>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</si>
  <si>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</si>
  <si>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</si>
  <si>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</si>
  <si>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</si>
  <si>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</si>
  <si>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</si>
  <si>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</si>
  <si>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</si>
  <si>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</si>
  <si>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</si>
  <si>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</si>
  <si>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</si>
  <si>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</si>
  <si>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</si>
  <si>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</si>
  <si>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</si>
  <si>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</si>
  <si>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</si>
  <si>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</si>
  <si>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</si>
  <si>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</si>
  <si>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</si>
  <si>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</si>
  <si>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</si>
  <si>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</si>
  <si>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</si>
  <si>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</si>
  <si>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</si>
  <si>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</si>
  <si>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</si>
  <si>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</si>
  <si>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</si>
  <si>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</si>
  <si>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</si>
  <si>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</si>
  <si>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</si>
  <si>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</si>
  <si>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</si>
  <si>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</si>
  <si>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</si>
  <si>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</si>
  <si>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</si>
  <si>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</si>
  <si>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</si>
  <si>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</si>
  <si>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</si>
  <si>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</si>
  <si>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</si>
  <si>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</si>
  <si>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</si>
  <si>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</si>
  <si>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</si>
  <si>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</si>
  <si>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</si>
  <si>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</si>
  <si>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</si>
  <si>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</si>
  <si>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</si>
  <si>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</si>
  <si>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</si>
  <si>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</si>
  <si>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</si>
  <si>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</si>
  <si>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</si>
  <si>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</si>
  <si>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</si>
  <si>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</si>
  <si>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</si>
  <si>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</si>
  <si>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</si>
  <si>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</si>
  <si>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</si>
  <si>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</si>
  <si>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</si>
  <si>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</si>
  <si>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</si>
  <si>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</si>
  <si>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</si>
  <si>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</si>
  <si>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</si>
  <si>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</si>
  <si>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</si>
  <si>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</si>
  <si>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</si>
  <si>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</si>
  <si>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</si>
  <si>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</si>
  <si>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</si>
  <si>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</si>
  <si>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</si>
  <si>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</si>
  <si>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</si>
  <si>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</si>
  <si>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</si>
  <si>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</si>
  <si>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</si>
  <si>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</si>
  <si>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</si>
  <si>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</si>
  <si>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</si>
  <si>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</si>
  <si>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</si>
  <si>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</si>
  <si>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</si>
  <si>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</si>
  <si>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</si>
  <si>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</si>
  <si>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</si>
  <si>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</si>
  <si>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</si>
  <si>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</si>
  <si>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</si>
  <si>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</si>
  <si>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</si>
  <si>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</si>
  <si>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</si>
  <si>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</si>
  <si>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</si>
  <si>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</si>
  <si>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</si>
  <si>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</si>
  <si>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</si>
  <si>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</si>
  <si>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</si>
  <si>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</si>
  <si>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</si>
  <si>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</si>
  <si>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</si>
  <si>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</si>
  <si>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</si>
  <si>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</si>
  <si>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</si>
  <si>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</si>
  <si>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</si>
  <si>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</si>
  <si>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</si>
  <si>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</si>
  <si>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</si>
  <si>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</si>
  <si>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</si>
  <si>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</si>
  <si>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</si>
  <si>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</si>
  <si>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</si>
  <si>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</si>
  <si>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</si>
  <si>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</si>
  <si>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</si>
  <si>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</si>
  <si>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</si>
  <si>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</si>
  <si>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</si>
  <si>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</si>
  <si>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</si>
  <si>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</si>
  <si>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</si>
  <si>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</si>
  <si>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</si>
  <si>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</si>
  <si>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</si>
  <si>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</si>
  <si>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</si>
  <si>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</si>
  <si>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</si>
  <si>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</si>
  <si>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</si>
  <si>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</si>
  <si>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</si>
  <si>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</si>
  <si>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</si>
  <si>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</si>
  <si>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</si>
  <si>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</si>
  <si>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</si>
  <si>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</si>
  <si>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</si>
  <si>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</si>
  <si>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</si>
  <si>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</si>
  <si>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</si>
  <si>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</si>
  <si>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</si>
  <si>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</si>
  <si>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</si>
  <si>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</si>
  <si>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</si>
  <si>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</si>
  <si>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</si>
  <si>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</si>
  <si>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</si>
  <si>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</si>
  <si>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</si>
  <si>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</si>
  <si>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</si>
  <si>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</si>
  <si>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</si>
  <si>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</si>
  <si>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</si>
  <si>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</si>
  <si>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</si>
  <si>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</si>
  <si>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</si>
  <si>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</si>
  <si>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</si>
  <si>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</si>
  <si>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</si>
  <si>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</si>
  <si>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</si>
  <si>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</si>
  <si>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</si>
  <si>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</si>
  <si>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</si>
  <si>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</si>
  <si>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</si>
  <si>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</si>
  <si>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</si>
  <si>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</si>
  <si>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</si>
  <si>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</si>
  <si>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</si>
  <si>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</si>
  <si>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</si>
  <si>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</si>
  <si>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</si>
  <si>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</si>
  <si>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</si>
  <si>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</si>
  <si>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</si>
  <si>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</si>
  <si>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</si>
  <si>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</si>
  <si>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</si>
  <si>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</si>
  <si>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</si>
  <si>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</si>
  <si>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</si>
  <si>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</si>
  <si>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</si>
  <si>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</si>
  <si>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</si>
  <si>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</si>
  <si>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</si>
  <si>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</si>
  <si>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</si>
  <si>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</si>
  <si>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</si>
  <si>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</si>
  <si>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</si>
  <si>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</si>
  <si>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</si>
  <si>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</si>
  <si>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</si>
  <si>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</si>
  <si>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</si>
  <si>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</si>
  <si>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</si>
  <si>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</si>
  <si>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</si>
  <si>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</si>
  <si>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</si>
  <si>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</si>
  <si>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</si>
  <si>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</si>
  <si>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</si>
  <si>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</si>
  <si>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</si>
  <si>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</si>
  <si>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</si>
  <si>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</si>
  <si>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</si>
  <si>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</si>
  <si>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</si>
  <si>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</si>
  <si>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</si>
  <si>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</si>
  <si>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</si>
  <si>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</si>
  <si>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</si>
  <si>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</si>
  <si>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</si>
  <si>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</si>
  <si>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</si>
  <si>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</si>
  <si>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</si>
  <si>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</si>
  <si>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</si>
  <si>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</si>
  <si>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</si>
  <si>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</si>
  <si>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</si>
  <si>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</si>
  <si>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</si>
  <si>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</si>
  <si>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</si>
  <si>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</si>
  <si>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</si>
  <si>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</si>
  <si>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</si>
  <si>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</si>
  <si>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</si>
  <si>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</si>
  <si>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</si>
  <si>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</si>
  <si>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</si>
  <si>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</si>
  <si>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</si>
  <si>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</si>
  <si>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</si>
  <si>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</si>
  <si>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</si>
  <si>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</si>
  <si>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</si>
  <si>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</si>
  <si>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</si>
  <si>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</si>
  <si>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</si>
  <si>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</si>
  <si>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</si>
  <si>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</si>
  <si>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</si>
  <si>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</si>
  <si>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</si>
  <si>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</si>
  <si>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</si>
  <si>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</si>
  <si>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</si>
  <si>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</si>
  <si>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</si>
  <si>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</si>
  <si>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</si>
  <si>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</si>
  <si>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</si>
  <si>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</si>
  <si>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</si>
  <si>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</si>
  <si>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</si>
  <si>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</si>
  <si>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</si>
  <si>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</si>
  <si>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</si>
  <si>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</si>
  <si>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</si>
  <si>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</si>
  <si>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</si>
  <si>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</si>
  <si>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</si>
  <si>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</si>
  <si>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</si>
  <si>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</si>
  <si>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</si>
  <si>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</si>
  <si>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</si>
  <si>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</si>
  <si>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</si>
  <si>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</si>
  <si>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</si>
  <si>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</si>
  <si>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</si>
  <si>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</si>
  <si>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</si>
  <si>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</si>
  <si>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</si>
  <si>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</si>
  <si>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</si>
  <si>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</si>
  <si>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</si>
  <si>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</si>
  <si>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</si>
  <si>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</si>
  <si>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</si>
  <si>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</si>
  <si>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</si>
  <si>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</si>
  <si>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</si>
  <si>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</si>
  <si>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</si>
  <si>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</si>
  <si>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</si>
  <si>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</si>
  <si>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</si>
  <si>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</si>
  <si>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</si>
  <si>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</si>
  <si>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</si>
  <si>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</si>
  <si>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</si>
  <si>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</si>
  <si>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</si>
  <si>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</si>
  <si>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</si>
  <si>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</si>
  <si>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</si>
  <si>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</si>
  <si>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</si>
  <si>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</si>
  <si>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</si>
  <si>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</si>
  <si>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</si>
  <si>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</si>
  <si>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</si>
  <si>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</si>
  <si>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</si>
  <si>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</si>
  <si>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</si>
  <si>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</si>
  <si>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</si>
  <si>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</si>
  <si>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</si>
  <si>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</si>
  <si>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</si>
  <si>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</si>
  <si>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</si>
  <si>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</si>
  <si>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</si>
  <si>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</si>
  <si>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</si>
  <si>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</si>
  <si>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</si>
  <si>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</si>
  <si>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</si>
  <si>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</si>
  <si>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</si>
  <si>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</si>
  <si>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</si>
  <si>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</si>
  <si>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</si>
  <si>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</si>
  <si>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</si>
  <si>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</si>
  <si>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</si>
  <si>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</si>
  <si>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</si>
  <si>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</si>
  <si>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</si>
  <si>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</si>
  <si>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</si>
  <si>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</si>
  <si>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</si>
  <si>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</si>
  <si>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</si>
  <si>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</si>
  <si>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</si>
  <si>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</si>
  <si>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</si>
  <si>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</si>
  <si>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</si>
  <si>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</si>
  <si>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</si>
  <si>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</si>
  <si>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</si>
  <si>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</si>
  <si>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</si>
  <si>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</si>
  <si>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</si>
  <si>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</si>
  <si>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</si>
  <si>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</si>
  <si>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</si>
  <si>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</si>
  <si>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</si>
  <si>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</si>
  <si>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</si>
  <si>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</si>
  <si>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</si>
  <si>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</si>
  <si>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</si>
  <si>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</si>
  <si>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</si>
  <si>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</si>
  <si>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</si>
  <si>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</si>
  <si>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</si>
  <si>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</si>
  <si>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</si>
  <si>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</si>
  <si>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</si>
  <si>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</si>
  <si>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</si>
  <si>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</si>
  <si>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</si>
  <si>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</si>
  <si>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</si>
  <si>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</si>
  <si>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</si>
  <si>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</si>
  <si>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</si>
  <si>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</si>
  <si>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</si>
  <si>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</si>
  <si>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</si>
  <si>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</si>
  <si>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</si>
  <si>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</si>
  <si>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</si>
  <si>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</si>
  <si>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</si>
  <si>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</si>
  <si>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</si>
  <si>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</si>
  <si>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</si>
  <si>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</si>
  <si>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</si>
  <si>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</si>
  <si>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</si>
  <si>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</si>
  <si>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</si>
  <si>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</si>
  <si>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</si>
  <si>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</si>
  <si>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</si>
  <si>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</si>
  <si>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</si>
  <si>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</si>
  <si>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</si>
  <si>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</si>
  <si>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</si>
  <si>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</si>
  <si>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</si>
  <si>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</si>
  <si>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</si>
  <si>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</si>
  <si>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</si>
  <si>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</si>
  <si>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</si>
  <si>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</si>
  <si>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</si>
  <si>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</si>
  <si>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</si>
  <si>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</si>
  <si>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</si>
  <si>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</si>
  <si>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</si>
  <si>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</si>
  <si>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</si>
  <si>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</si>
  <si>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</si>
  <si>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</si>
  <si>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</si>
  <si>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</si>
  <si>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</si>
  <si>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</si>
  <si>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</si>
  <si>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</si>
  <si>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</si>
  <si>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</si>
  <si>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</si>
  <si>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</si>
  <si>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</si>
  <si>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</si>
  <si>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</si>
  <si>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</si>
  <si>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</si>
  <si>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</si>
  <si>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</si>
  <si>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</si>
  <si>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</si>
  <si>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</si>
  <si>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</si>
  <si>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</si>
  <si>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</si>
  <si>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</si>
  <si>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</si>
  <si>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</si>
  <si>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</si>
  <si>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</si>
  <si>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</si>
  <si>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</si>
  <si>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</si>
  <si>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</si>
  <si>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</si>
  <si>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</si>
  <si>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</si>
  <si>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</si>
  <si>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</si>
  <si>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</si>
  <si>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</si>
  <si>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</si>
  <si>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</si>
  <si>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</si>
  <si>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</si>
  <si>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</si>
  <si>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</si>
  <si>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</si>
  <si>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</si>
  <si>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</si>
  <si>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</si>
  <si>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</si>
  <si>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</si>
  <si>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</si>
  <si>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</si>
  <si>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</si>
  <si>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</si>
  <si>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</si>
  <si>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</si>
  <si>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</si>
  <si>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</si>
  <si>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</si>
  <si>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</si>
  <si>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</si>
  <si>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</si>
  <si>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</si>
  <si>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</si>
  <si>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</si>
  <si>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</si>
  <si>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</si>
  <si>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</si>
  <si>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</si>
  <si>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</si>
  <si>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</si>
  <si>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</si>
  <si>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</si>
  <si>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</si>
  <si>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</si>
  <si>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</si>
  <si>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</si>
  <si>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</si>
  <si>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</si>
  <si>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</si>
  <si>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</si>
  <si>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</si>
  <si>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</si>
  <si>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</si>
  <si>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</si>
  <si>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</si>
  <si>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</si>
  <si>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</si>
  <si>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</si>
  <si>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</si>
  <si>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</si>
  <si>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</si>
  <si>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</si>
  <si>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</si>
  <si>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</si>
  <si>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</si>
  <si>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</si>
  <si>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</si>
  <si>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</si>
  <si>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</si>
  <si>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</si>
  <si>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</si>
  <si>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</si>
  <si>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</si>
  <si>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</si>
  <si>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</si>
  <si>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</si>
  <si>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</si>
  <si>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</si>
  <si>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</si>
  <si>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</si>
  <si>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</si>
  <si>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</si>
  <si>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</si>
  <si>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</si>
  <si>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</si>
  <si>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</si>
  <si>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</si>
  <si>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</si>
  <si>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</si>
  <si>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</si>
  <si>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</si>
  <si>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</si>
  <si>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</si>
  <si>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</si>
  <si>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</si>
  <si>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</si>
  <si>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</si>
  <si>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</si>
  <si>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</si>
  <si>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</si>
  <si>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</si>
  <si>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</si>
  <si>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</si>
  <si>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</si>
  <si>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</si>
  <si>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</si>
  <si>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</si>
  <si>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</si>
  <si>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</si>
  <si>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</si>
  <si>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</si>
  <si>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</si>
  <si>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</si>
  <si>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</si>
  <si>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</si>
  <si>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</si>
  <si>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</si>
  <si>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</si>
  <si>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</si>
  <si>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</si>
  <si>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</si>
  <si>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</si>
  <si>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</si>
  <si>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</si>
  <si>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</si>
  <si>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</si>
  <si>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</si>
  <si>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</si>
  <si>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</si>
  <si>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</si>
  <si>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</si>
  <si>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</si>
  <si>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</si>
  <si>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</si>
  <si>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</si>
  <si>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</si>
  <si>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</si>
  <si>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</si>
  <si>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</si>
  <si>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</si>
  <si>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</si>
  <si>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</si>
  <si>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</si>
  <si>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</si>
  <si>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</si>
  <si>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</si>
  <si>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</si>
  <si>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</si>
  <si>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</si>
  <si>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</si>
  <si>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</si>
  <si>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</si>
  <si>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</si>
  <si>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</si>
  <si>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</si>
  <si>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</si>
  <si>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</si>
  <si>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</si>
  <si>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</si>
  <si>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</si>
  <si>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</si>
  <si>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</si>
  <si>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</si>
  <si>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</si>
  <si>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</si>
  <si>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</si>
  <si>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</si>
  <si>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</si>
  <si>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</si>
  <si>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</si>
  <si>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</si>
  <si>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</si>
  <si>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</si>
  <si>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</si>
  <si>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</si>
  <si>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</si>
  <si>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</si>
  <si>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</si>
  <si>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</si>
  <si>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</si>
  <si>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</si>
  <si>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</si>
  <si>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</si>
  <si>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</si>
  <si>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</si>
  <si>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</si>
  <si>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</si>
  <si>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</si>
  <si>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</si>
  <si>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</si>
  <si>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</si>
  <si>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</si>
  <si>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</si>
  <si>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</si>
  <si>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</si>
  <si>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</si>
  <si>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</si>
  <si>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</si>
  <si>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</si>
  <si>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</si>
  <si>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</si>
  <si>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</si>
  <si>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</si>
  <si>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</si>
  <si>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</si>
  <si>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</si>
  <si>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</si>
  <si>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</si>
  <si>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</si>
  <si>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</si>
  <si>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</si>
  <si>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</si>
  <si>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</si>
  <si>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</si>
  <si>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</si>
  <si>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</si>
  <si>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</si>
  <si>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</si>
  <si>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</si>
  <si>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</si>
  <si>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</si>
  <si>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</si>
  <si>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</si>
  <si>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</si>
  <si>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</si>
  <si>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</si>
  <si>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</si>
  <si>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</si>
  <si>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</si>
  <si>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</si>
  <si>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</si>
  <si>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</si>
  <si>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</si>
  <si>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</si>
  <si>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</si>
  <si>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</si>
  <si>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</si>
  <si>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</si>
  <si>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</si>
  <si>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</si>
  <si>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</si>
  <si>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</si>
  <si>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</si>
  <si>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</si>
  <si>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</si>
  <si>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</si>
  <si>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</si>
  <si>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</si>
  <si>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</si>
  <si>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</si>
  <si>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</si>
  <si>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</si>
  <si>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</si>
  <si>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</si>
  <si>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</si>
  <si>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</si>
  <si>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</si>
  <si>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</si>
  <si>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</si>
  <si>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</si>
  <si>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</si>
  <si>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</si>
  <si>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</si>
  <si>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</si>
  <si>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</si>
  <si>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</si>
  <si>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</si>
  <si>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</si>
  <si>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</si>
  <si>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</si>
  <si>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</si>
  <si>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</si>
  <si>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</si>
  <si>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</si>
  <si>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</si>
  <si>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</si>
  <si>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</si>
  <si>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</si>
  <si>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</si>
  <si>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</si>
  <si>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</si>
  <si>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</si>
  <si>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</si>
  <si>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</si>
  <si>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</si>
  <si>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</si>
  <si>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</si>
  <si>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</si>
  <si>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</si>
  <si>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</si>
  <si>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</si>
  <si>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</si>
  <si>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</si>
  <si>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</si>
  <si>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</si>
  <si>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</si>
  <si>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</si>
  <si>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</si>
  <si>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</si>
  <si>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</si>
  <si>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</si>
  <si>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</si>
  <si>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</si>
  <si>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</si>
  <si>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</si>
  <si>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</si>
  <si>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</si>
  <si>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</si>
  <si>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</si>
  <si>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</si>
  <si>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</si>
  <si>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</si>
  <si>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</si>
  <si>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</si>
  <si>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</si>
  <si>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</si>
  <si>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</si>
  <si>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</si>
  <si>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</si>
  <si>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</si>
  <si>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</si>
  <si>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</si>
  <si>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</si>
  <si>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</si>
  <si>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</si>
  <si>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</si>
  <si>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</si>
  <si>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</si>
  <si>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</si>
  <si>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</si>
  <si>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</si>
  <si>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</si>
  <si>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</si>
  <si>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</si>
  <si>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</si>
  <si>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</si>
  <si>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</si>
  <si>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</si>
  <si>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</si>
  <si>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</si>
  <si>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</si>
  <si>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</si>
  <si>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</si>
  <si>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</si>
  <si>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</si>
  <si>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</si>
  <si>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</si>
  <si>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</si>
  <si>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</si>
  <si>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</si>
  <si>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</si>
  <si>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</si>
  <si>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</si>
  <si>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</si>
  <si>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</si>
  <si>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</si>
  <si>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</si>
  <si>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</si>
  <si>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</si>
  <si>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</si>
  <si>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</si>
  <si>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</si>
  <si>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</si>
  <si>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</si>
  <si>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</si>
  <si>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</si>
  <si>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</si>
  <si>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</si>
  <si>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</si>
  <si>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</si>
  <si>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</si>
  <si>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</si>
  <si>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</si>
  <si>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</si>
  <si>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</si>
  <si>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</si>
  <si>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</si>
  <si>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</si>
  <si>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</si>
  <si>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</si>
  <si>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</si>
  <si>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</si>
  <si>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</si>
  <si>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</si>
  <si>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</si>
  <si>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</si>
  <si>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</si>
  <si>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</si>
  <si>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</si>
  <si>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</si>
  <si>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</si>
  <si>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</si>
  <si>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</si>
  <si>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</si>
  <si>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</si>
  <si>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</si>
  <si>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</si>
  <si>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</si>
  <si>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</si>
  <si>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</si>
  <si>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</si>
  <si>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</si>
  <si>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</si>
  <si>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</si>
  <si>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</si>
  <si>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</si>
  <si>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</si>
  <si>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</si>
  <si>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</si>
  <si>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</si>
  <si>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</si>
  <si>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</si>
  <si>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</si>
  <si>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</si>
  <si>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</si>
  <si>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</si>
  <si>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</si>
  <si>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</si>
  <si>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</si>
  <si>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</si>
  <si>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</si>
  <si>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</si>
  <si>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</si>
  <si>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</si>
  <si>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</si>
  <si>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</si>
  <si>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</si>
  <si>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</si>
  <si>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</si>
  <si>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</si>
  <si>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</si>
  <si>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</si>
  <si>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</si>
  <si>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</si>
  <si>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</si>
  <si>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</si>
  <si>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</si>
  <si>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</si>
  <si>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</si>
  <si>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</si>
  <si>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</si>
  <si>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</si>
  <si>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</si>
  <si>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</si>
  <si>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</si>
  <si>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</si>
  <si>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</si>
  <si>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</si>
  <si>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</si>
  <si>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</si>
  <si>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</si>
  <si>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</si>
  <si>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</si>
  <si>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</si>
  <si>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</si>
  <si>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</si>
  <si>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</si>
  <si>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</si>
  <si>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</si>
  <si>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</si>
  <si>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</si>
  <si>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</si>
  <si>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</si>
  <si>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</si>
  <si>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</si>
  <si>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</si>
  <si>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</si>
  <si>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</si>
  <si>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</si>
  <si>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</si>
  <si>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</si>
  <si>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</si>
  <si>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</si>
  <si>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</si>
  <si>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</si>
  <si>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</si>
  <si>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</si>
  <si>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</si>
  <si>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</si>
  <si>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</si>
  <si>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</si>
  <si>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</si>
  <si>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</si>
  <si>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</si>
  <si>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</si>
  <si>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</si>
  <si>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</si>
  <si>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</si>
  <si>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</si>
  <si>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</si>
  <si>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</si>
  <si>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</si>
  <si>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</si>
  <si>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</si>
  <si>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</si>
  <si>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</si>
  <si>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</si>
  <si>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</si>
  <si>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</si>
  <si>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</si>
  <si>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</si>
  <si>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</si>
  <si>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</si>
  <si>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</si>
  <si>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</si>
  <si>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</si>
  <si>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</si>
  <si>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</si>
  <si>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</si>
  <si>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</si>
  <si>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</si>
  <si>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</si>
  <si>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</si>
  <si>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</si>
  <si>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</si>
  <si>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</si>
  <si>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</si>
  <si>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</si>
  <si>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</si>
  <si>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</si>
  <si>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</si>
  <si>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</si>
  <si>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</si>
  <si>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</si>
  <si>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</si>
  <si>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</si>
  <si>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</si>
  <si>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</si>
  <si>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</si>
  <si>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</si>
  <si>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</si>
  <si>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</si>
  <si>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</si>
  <si>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</si>
  <si>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</si>
  <si>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</si>
  <si>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</si>
  <si>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</si>
  <si>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</si>
  <si>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</si>
  <si>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</si>
  <si>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</si>
  <si>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</si>
  <si>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</si>
  <si>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</si>
  <si>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</si>
  <si>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</si>
  <si>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</si>
  <si>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</si>
  <si>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</si>
  <si>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</si>
  <si>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</si>
  <si>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</si>
  <si>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</si>
  <si>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</si>
  <si>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</si>
  <si>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</si>
  <si>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</si>
  <si>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</si>
  <si>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</si>
  <si>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</si>
  <si>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</si>
  <si>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</si>
  <si>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</si>
  <si>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</si>
  <si>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</si>
  <si>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</si>
  <si>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</si>
  <si>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</si>
  <si>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</si>
  <si>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</si>
  <si>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</si>
  <si>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</si>
  <si>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</si>
  <si>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</si>
  <si>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</si>
  <si>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</si>
  <si>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</si>
  <si>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</si>
  <si>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</si>
  <si>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</si>
  <si>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</si>
  <si>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</si>
  <si>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</si>
  <si>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</si>
  <si>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</si>
  <si>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</si>
  <si>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</si>
  <si>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</si>
  <si>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</si>
  <si>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</si>
  <si>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</si>
  <si>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</si>
  <si>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</si>
  <si>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</si>
  <si>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</si>
  <si>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</si>
  <si>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</si>
  <si>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</si>
  <si>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</si>
  <si>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</si>
  <si>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</si>
  <si>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</si>
  <si>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</si>
  <si>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</si>
  <si>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</si>
  <si>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</si>
  <si>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</si>
  <si>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</si>
  <si>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</si>
  <si>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</si>
  <si>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</si>
  <si>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</si>
  <si>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</si>
  <si>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</si>
  <si>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</si>
  <si>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</si>
  <si>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</si>
  <si>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</si>
  <si>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</si>
  <si>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</si>
  <si>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</si>
  <si>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</si>
  <si>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</si>
  <si>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</si>
  <si>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</si>
  <si>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</si>
  <si>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</si>
  <si>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</si>
  <si>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</si>
  <si>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</si>
  <si>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</si>
  <si>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</si>
  <si>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</si>
  <si>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</si>
  <si>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</si>
  <si>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</si>
  <si>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</si>
  <si>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</si>
  <si>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</si>
  <si>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</si>
  <si>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</si>
  <si>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</si>
  <si>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</si>
  <si>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</si>
  <si>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</si>
  <si>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</si>
  <si>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</si>
  <si>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</si>
  <si>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</si>
  <si>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</si>
  <si>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</si>
  <si>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</si>
  <si>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</si>
  <si>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</si>
  <si>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</si>
  <si>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</si>
  <si>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</si>
  <si>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</si>
  <si>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</si>
  <si>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</si>
  <si>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</si>
  <si>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</si>
  <si>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</si>
  <si>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</si>
  <si>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</si>
  <si>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</si>
  <si>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</si>
  <si>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</si>
  <si>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</si>
  <si>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</si>
  <si>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</si>
  <si>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</si>
  <si>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</si>
  <si>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</si>
  <si>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</si>
  <si>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</si>
  <si>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</si>
  <si>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</si>
  <si>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</si>
  <si>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</si>
  <si>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</si>
  <si>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</si>
  <si>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</si>
  <si>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</si>
  <si>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</si>
  <si>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</si>
  <si>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</si>
  <si>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</si>
  <si>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</si>
  <si>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</si>
  <si>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</si>
  <si>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</si>
  <si>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</si>
  <si>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</si>
  <si>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</si>
  <si>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</si>
  <si>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</si>
  <si>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</si>
  <si>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</si>
  <si>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</si>
  <si>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</si>
  <si>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</si>
  <si>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</si>
  <si>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</si>
  <si>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</si>
  <si>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</si>
  <si>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</si>
  <si>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</si>
  <si>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</si>
  <si>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</si>
  <si>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</si>
  <si>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</si>
  <si>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</si>
  <si>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</si>
  <si>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</si>
  <si>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</si>
  <si>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</si>
  <si>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</si>
  <si>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</si>
  <si>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</si>
  <si>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</si>
  <si>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</si>
  <si>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</si>
  <si>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</si>
  <si>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</si>
  <si>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</si>
  <si>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</si>
  <si>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</si>
  <si>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</si>
  <si>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</si>
  <si>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</si>
  <si>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</si>
  <si>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</si>
  <si>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</si>
  <si>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</si>
  <si>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</si>
  <si>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</si>
  <si>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</si>
  <si>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</si>
  <si>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</si>
  <si>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</si>
  <si>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</si>
  <si>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</si>
  <si>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</si>
  <si>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</si>
  <si>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</si>
  <si>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</si>
  <si>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</si>
  <si>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</si>
  <si>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</si>
  <si>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</si>
  <si>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</si>
  <si>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</si>
  <si>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</si>
  <si>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</si>
  <si>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</si>
  <si>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</si>
  <si>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</si>
  <si>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</si>
  <si>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</si>
  <si>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</si>
  <si>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</si>
  <si>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</si>
  <si>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</si>
  <si>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</si>
  <si>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</si>
  <si>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</si>
  <si>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</si>
  <si>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</si>
  <si>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</si>
  <si>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</si>
  <si>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</si>
  <si>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</si>
  <si>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</si>
  <si>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</si>
  <si>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</si>
  <si>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</si>
  <si>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</si>
  <si>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</si>
  <si>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</si>
  <si>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</si>
  <si>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</si>
  <si>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</si>
  <si>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</si>
  <si>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</si>
  <si>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</si>
  <si>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</si>
  <si>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</si>
  <si>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</si>
  <si>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</si>
  <si>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</si>
  <si>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</si>
  <si>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</si>
  <si>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</si>
  <si>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</si>
  <si>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</si>
  <si>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</si>
  <si>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</si>
  <si>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</si>
  <si>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</si>
  <si>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</si>
  <si>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</si>
  <si>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</si>
  <si>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</si>
  <si>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</si>
  <si>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</si>
  <si>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</si>
  <si>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</si>
  <si>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</si>
  <si>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</si>
  <si>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</si>
  <si>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</si>
  <si>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</si>
  <si>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</si>
  <si>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</si>
  <si>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</si>
  <si>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</si>
  <si>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</si>
  <si>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</si>
  <si>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</si>
  <si>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</si>
  <si>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</si>
  <si>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</si>
  <si>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</si>
  <si>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</si>
  <si>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</si>
  <si>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</si>
  <si>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</si>
  <si>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</si>
  <si>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</si>
  <si>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</si>
  <si>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</si>
  <si>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</si>
  <si>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</si>
  <si>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</si>
  <si>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</si>
  <si>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</si>
  <si>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</si>
  <si>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</si>
  <si>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</si>
  <si>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</si>
  <si>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</si>
  <si>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</si>
  <si>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</si>
  <si>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</si>
  <si>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</si>
  <si>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</si>
  <si>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</si>
  <si>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</si>
  <si>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</si>
  <si>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</si>
  <si>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</si>
  <si>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</si>
  <si>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</si>
  <si>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</si>
  <si>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</si>
  <si>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</si>
  <si>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</si>
  <si>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</si>
  <si>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</si>
  <si>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</si>
  <si>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</si>
  <si>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</si>
  <si>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</si>
  <si>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</si>
  <si>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</si>
  <si>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</si>
  <si>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</si>
  <si>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</si>
  <si>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</si>
  <si>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</si>
  <si>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</si>
  <si>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</si>
  <si>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</si>
  <si>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</si>
  <si>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</si>
  <si>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</si>
  <si>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</si>
  <si>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</si>
  <si>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</si>
  <si>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</si>
  <si>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</si>
  <si>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</si>
  <si>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</si>
  <si>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</si>
  <si>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</si>
  <si>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</si>
  <si>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</si>
  <si>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</si>
  <si>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</si>
  <si>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</si>
  <si>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</si>
  <si>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</si>
  <si>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</si>
  <si>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</si>
  <si>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</si>
  <si>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</si>
  <si>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</si>
  <si>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</si>
  <si>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</si>
  <si>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</si>
  <si>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</si>
  <si>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</si>
  <si>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</si>
  <si>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</si>
  <si>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</si>
  <si>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</si>
  <si>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</si>
  <si>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</si>
  <si>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</si>
  <si>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</si>
  <si>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</si>
  <si>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</si>
  <si>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</si>
  <si>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</si>
  <si>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</si>
  <si>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</si>
  <si>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</si>
  <si>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</si>
  <si>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</si>
  <si>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</si>
  <si>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</si>
  <si>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</si>
  <si>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</si>
  <si>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</si>
  <si>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</si>
  <si>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</si>
  <si>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</si>
  <si>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</si>
  <si>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</si>
  <si>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</si>
  <si>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</si>
  <si>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</si>
  <si>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</si>
  <si>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</si>
  <si>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</si>
  <si>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</si>
  <si>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</si>
  <si>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</si>
  <si>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</si>
  <si>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</si>
  <si>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</si>
  <si>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</si>
  <si>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</si>
  <si>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</si>
  <si>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</si>
  <si>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</si>
  <si>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</si>
  <si>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</si>
  <si>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</si>
  <si>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</si>
  <si>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</si>
  <si>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</si>
  <si>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</si>
  <si>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</si>
  <si>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</si>
  <si>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</si>
  <si>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</si>
  <si>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</si>
  <si>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</si>
  <si>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</si>
  <si>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</si>
  <si>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</si>
  <si>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</si>
  <si>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</si>
  <si>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</si>
  <si>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</si>
  <si>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</si>
  <si>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</si>
  <si>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</si>
  <si>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</si>
  <si>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</si>
  <si>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</si>
  <si>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</si>
  <si>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</si>
  <si>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</si>
  <si>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</si>
  <si>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</si>
  <si>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</si>
  <si>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</si>
  <si>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</si>
  <si>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</si>
  <si>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</si>
  <si>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</si>
  <si>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</si>
  <si>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</si>
  <si>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</si>
  <si>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</si>
  <si>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</si>
  <si>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</si>
  <si>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</si>
  <si>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</si>
  <si>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</si>
  <si>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</si>
  <si>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</si>
  <si>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</si>
  <si>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</si>
  <si>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</si>
  <si>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</si>
  <si>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</si>
  <si>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</si>
  <si>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</si>
  <si>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</si>
  <si>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</si>
  <si>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</si>
  <si>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</si>
  <si>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</si>
  <si>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</si>
  <si>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</si>
  <si>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</si>
  <si>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</si>
  <si>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</si>
  <si>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</si>
  <si>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</si>
  <si>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</si>
  <si>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</si>
  <si>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</si>
  <si>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</si>
  <si>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</si>
  <si>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</si>
  <si>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</si>
  <si>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</si>
  <si>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</si>
  <si>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</si>
  <si>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</si>
  <si>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</si>
  <si>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</si>
  <si>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</si>
  <si>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</si>
  <si>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</si>
  <si>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</si>
  <si>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</si>
  <si>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</si>
  <si>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</si>
  <si>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</si>
  <si>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</si>
  <si>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</si>
  <si>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</si>
  <si>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</si>
  <si>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</si>
  <si>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</si>
  <si>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</si>
  <si>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</si>
  <si>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</si>
  <si>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</si>
  <si>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</si>
  <si>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</si>
  <si>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</si>
  <si>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</si>
  <si>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</si>
  <si>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</si>
  <si>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</si>
  <si>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</si>
  <si>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</si>
  <si>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</si>
  <si>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</si>
  <si>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</si>
  <si>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</si>
  <si>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</si>
  <si>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</si>
  <si>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</si>
  <si>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</si>
  <si>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</si>
  <si>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</si>
  <si>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</si>
  <si>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</si>
  <si>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</si>
  <si>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</si>
  <si>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</si>
  <si>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</si>
  <si>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</si>
  <si>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</si>
  <si>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</si>
  <si>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</si>
  <si>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</si>
  <si>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</si>
  <si>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</si>
  <si>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</si>
  <si>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</si>
  <si>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</si>
  <si>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</si>
  <si>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</si>
  <si>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</si>
  <si>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</si>
  <si>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</si>
  <si>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</si>
  <si>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</si>
  <si>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</si>
  <si>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</si>
  <si>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</si>
  <si>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</si>
  <si>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</si>
  <si>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</si>
  <si>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</si>
  <si>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</si>
  <si>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</si>
  <si>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</si>
  <si>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</si>
  <si>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</si>
  <si>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</si>
  <si>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</si>
  <si>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</si>
  <si>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</si>
  <si>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</si>
  <si>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</si>
  <si>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</si>
  <si>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</si>
  <si>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</si>
  <si>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</si>
  <si>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</si>
  <si>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</si>
  <si>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</si>
  <si>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</si>
  <si>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</si>
  <si>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</si>
  <si>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</si>
  <si>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</si>
  <si>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</si>
  <si>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</si>
  <si>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</si>
  <si>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</si>
  <si>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</si>
  <si>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</si>
  <si>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</si>
  <si>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</si>
  <si>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</si>
  <si>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</si>
  <si>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</si>
  <si>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</si>
  <si>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</si>
  <si>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</si>
  <si>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</si>
  <si>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</si>
  <si>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</si>
  <si>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</si>
  <si>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</si>
  <si>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</si>
  <si>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</si>
  <si>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</si>
  <si>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</si>
  <si>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</si>
  <si>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</si>
  <si>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</si>
  <si>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</si>
  <si>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</si>
  <si>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</si>
  <si>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</si>
  <si>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</si>
  <si>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</si>
  <si>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</si>
  <si>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</si>
  <si>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</si>
  <si>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</si>
  <si>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</si>
  <si>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</si>
  <si>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</si>
  <si>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</si>
  <si>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</si>
  <si>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</si>
  <si>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</si>
  <si>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</si>
  <si>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</si>
  <si>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</si>
  <si>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</si>
  <si>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</si>
  <si>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</si>
  <si>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</si>
  <si>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</si>
  <si>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</si>
  <si>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</si>
  <si>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</si>
  <si>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</si>
  <si>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</si>
  <si>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</si>
  <si>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</si>
  <si>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</si>
  <si>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</si>
  <si>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</si>
  <si>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</si>
  <si>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</si>
  <si>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</si>
  <si>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</si>
  <si>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</si>
  <si>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</si>
  <si>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</si>
  <si>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</si>
  <si>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</si>
  <si>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</si>
  <si>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</si>
  <si>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</si>
  <si>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</si>
  <si>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</si>
  <si>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</si>
  <si>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</si>
  <si>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</si>
  <si>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</si>
  <si>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</si>
  <si>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</si>
  <si>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</si>
  <si>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</si>
  <si>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</si>
  <si>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</si>
  <si>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</si>
  <si>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</si>
  <si>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</si>
  <si>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</si>
  <si>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</si>
  <si>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</si>
  <si>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</si>
  <si>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</si>
  <si>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</si>
  <si>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</si>
  <si>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</si>
  <si>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</si>
  <si>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</si>
  <si>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</si>
  <si>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</si>
  <si>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</si>
  <si>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</si>
  <si>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</si>
  <si>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</si>
  <si>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</si>
  <si>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</si>
  <si>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</si>
  <si>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</si>
  <si>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</si>
  <si>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</si>
  <si>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</si>
  <si>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</si>
  <si>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</si>
  <si>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</si>
  <si>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</si>
  <si>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</si>
  <si>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</si>
  <si>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</si>
  <si>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</si>
  <si>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</si>
  <si>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</si>
  <si>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</si>
  <si>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</si>
  <si>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</si>
  <si>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</si>
  <si>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</si>
  <si>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</si>
  <si>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</si>
  <si>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</si>
  <si>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</si>
  <si>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</si>
  <si>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</si>
  <si>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</si>
  <si>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</si>
  <si>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</si>
  <si>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</si>
  <si>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</si>
  <si>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</si>
  <si>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</si>
  <si>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</si>
  <si>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</si>
  <si>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</si>
  <si>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</si>
  <si>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</si>
  <si>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</si>
  <si>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</si>
  <si>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</si>
  <si>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</si>
  <si>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</si>
  <si>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</si>
  <si>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</si>
  <si>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</si>
  <si>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</si>
  <si>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</si>
  <si>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</si>
  <si>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</si>
  <si>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</si>
  <si>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</si>
  <si>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</si>
  <si>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</si>
  <si>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</si>
  <si>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</si>
  <si>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</si>
  <si>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</si>
  <si>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</si>
  <si>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</si>
  <si>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</si>
  <si>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</si>
  <si>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</si>
  <si>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</si>
  <si>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</si>
  <si>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</si>
  <si>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</si>
  <si>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</si>
  <si>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</si>
  <si>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</si>
  <si>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</si>
  <si>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</si>
  <si>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</si>
  <si>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</si>
  <si>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</si>
  <si>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</si>
  <si>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</si>
  <si>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</si>
  <si>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</si>
  <si>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</si>
  <si>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</si>
  <si>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</si>
  <si>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</si>
  <si>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</si>
  <si>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</si>
  <si>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</si>
  <si>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</si>
  <si>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</si>
  <si>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</si>
  <si>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</si>
  <si>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</si>
  <si>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</si>
  <si>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</si>
  <si>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</si>
  <si>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</si>
  <si>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</si>
  <si>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</si>
  <si>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</si>
  <si>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</si>
  <si>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</si>
  <si>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</si>
  <si>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</si>
  <si>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</si>
  <si>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</si>
  <si>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</si>
  <si>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</si>
  <si>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</si>
  <si>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</si>
  <si>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</si>
  <si>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</si>
  <si>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</si>
  <si>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</si>
  <si>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</si>
  <si>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</si>
  <si>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</si>
  <si>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</si>
  <si>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</si>
  <si>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</si>
  <si>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</si>
  <si>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</si>
  <si>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</si>
  <si>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</si>
  <si>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</si>
  <si>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</si>
  <si>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</si>
  <si>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</si>
  <si>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</si>
  <si>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</si>
  <si>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</si>
  <si>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</si>
  <si>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</si>
  <si>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</si>
  <si>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</si>
  <si>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</si>
  <si>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</si>
  <si>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</si>
  <si>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</si>
  <si>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</si>
  <si>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</si>
  <si>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</si>
  <si>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</si>
  <si>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</si>
  <si>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</si>
  <si>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</si>
  <si>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</si>
  <si>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</si>
  <si>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</si>
  <si>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</si>
  <si>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</si>
  <si>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</si>
  <si>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</si>
  <si>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</si>
  <si>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</si>
  <si>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</si>
  <si>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</si>
  <si>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</si>
  <si>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</si>
  <si>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</si>
  <si>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</si>
  <si>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</si>
  <si>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</si>
  <si>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</si>
  <si>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</si>
  <si>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</si>
  <si>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</si>
  <si>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</si>
  <si>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</si>
  <si>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</si>
  <si>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</si>
  <si>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</si>
  <si>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</si>
  <si>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</si>
  <si>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</si>
  <si>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</si>
  <si>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</si>
  <si>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</si>
  <si>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</si>
  <si>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</si>
  <si>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</si>
  <si>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</si>
  <si>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</si>
  <si>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</si>
  <si>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</si>
  <si>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</si>
  <si>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</si>
  <si>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</si>
  <si>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</si>
  <si>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</si>
  <si>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</si>
  <si>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</si>
  <si>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</si>
  <si>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</si>
  <si>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</si>
  <si>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</si>
  <si>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</si>
  <si>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</si>
  <si>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</si>
  <si>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</si>
  <si>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</si>
  <si>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</si>
  <si>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</si>
  <si>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</si>
  <si>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</si>
  <si>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</si>
  <si>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</si>
  <si>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</si>
  <si>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</si>
  <si>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</si>
  <si>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</si>
  <si>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</si>
  <si>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</si>
  <si>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</si>
  <si>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</si>
  <si>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</si>
  <si>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</si>
  <si>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</si>
  <si>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</si>
  <si>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</si>
  <si>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</si>
  <si>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</si>
  <si>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</si>
  <si>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</si>
  <si>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</si>
  <si>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</si>
  <si>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</si>
  <si>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</si>
  <si>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</si>
  <si>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</si>
  <si>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</si>
  <si>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</si>
  <si>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</si>
  <si>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</si>
  <si>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</si>
  <si>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</si>
  <si>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</si>
  <si>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</si>
  <si>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</si>
  <si>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</si>
  <si>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</si>
  <si>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</si>
  <si>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</si>
  <si>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</si>
  <si>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</si>
  <si>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</si>
  <si>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</si>
  <si>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</si>
  <si>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</si>
  <si>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</si>
  <si>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</si>
  <si>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</si>
  <si>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</si>
  <si>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</si>
  <si>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</si>
  <si>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</si>
  <si>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</si>
  <si>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</si>
  <si>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</si>
  <si>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</si>
  <si>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</si>
  <si>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</si>
  <si>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</si>
  <si>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</si>
  <si>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</si>
  <si>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</si>
  <si>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</si>
  <si>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</si>
  <si>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</si>
  <si>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</si>
  <si>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</si>
  <si>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</si>
  <si>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</si>
  <si>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</si>
  <si>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</si>
  <si>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</si>
  <si>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</si>
  <si>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</si>
  <si>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</si>
  <si>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</si>
  <si>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</si>
  <si>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</si>
  <si>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</si>
  <si>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</si>
  <si>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</si>
  <si>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</si>
  <si>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</si>
  <si>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</si>
  <si>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</si>
  <si>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</si>
  <si>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</si>
  <si>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</si>
  <si>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</si>
  <si>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</si>
  <si>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</si>
  <si>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</si>
  <si>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</si>
  <si>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</si>
  <si>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</si>
  <si>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</si>
  <si>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</si>
  <si>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</si>
  <si>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</si>
  <si>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</si>
  <si>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</si>
  <si>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</si>
  <si>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</si>
  <si>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</si>
  <si>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</si>
  <si>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</si>
  <si>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</si>
  <si>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</si>
  <si>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</si>
  <si>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</si>
  <si>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</si>
  <si>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</si>
  <si>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</si>
  <si>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</si>
  <si>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</si>
  <si>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</si>
  <si>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</si>
  <si>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</si>
  <si>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</si>
  <si>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</si>
  <si>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</si>
  <si>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</si>
  <si>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</si>
  <si>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</si>
  <si>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</si>
  <si>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</si>
  <si>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</si>
  <si>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</si>
  <si>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</si>
  <si>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</si>
  <si>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</si>
  <si>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</si>
  <si>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</si>
  <si>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</si>
  <si>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</si>
  <si>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</si>
  <si>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</si>
  <si>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</si>
  <si>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</si>
  <si>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</si>
  <si>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</si>
  <si>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</si>
  <si>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</si>
  <si>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</si>
  <si>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</si>
  <si>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</si>
  <si>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</si>
  <si>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</si>
  <si>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</si>
  <si>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</si>
  <si>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</si>
  <si>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</si>
  <si>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</si>
  <si>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</si>
  <si>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</si>
  <si>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</si>
  <si>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</si>
  <si>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</si>
  <si>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</si>
  <si>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</si>
  <si>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</si>
  <si>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</si>
  <si>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</si>
  <si>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</si>
  <si>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</si>
  <si>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</si>
  <si>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</si>
  <si>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</si>
  <si>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</si>
  <si>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</si>
  <si>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</si>
  <si>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</si>
  <si>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</si>
  <si>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</si>
  <si>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</si>
  <si>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</si>
  <si>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</si>
  <si>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</si>
  <si>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</si>
  <si>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</si>
  <si>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</si>
  <si>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</si>
  <si>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</si>
  <si>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</si>
  <si>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</si>
  <si>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</si>
  <si>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</si>
  <si>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</si>
  <si>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</si>
  <si>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</si>
  <si>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</si>
  <si>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</si>
  <si>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</si>
  <si>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</si>
  <si>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</si>
  <si>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</si>
  <si>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</si>
  <si>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</si>
  <si>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</si>
  <si>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</si>
  <si>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</si>
  <si>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</si>
  <si>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</si>
  <si>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</si>
  <si>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</si>
  <si>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</si>
  <si>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</si>
  <si>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</si>
  <si>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</si>
  <si>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</si>
  <si>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</si>
  <si>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</si>
  <si>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</si>
  <si>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</si>
  <si>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</si>
  <si>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</si>
  <si>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</si>
  <si>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</si>
  <si>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</si>
  <si>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</si>
  <si>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</si>
  <si>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</si>
  <si>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</si>
  <si>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</si>
  <si>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</si>
  <si>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</si>
  <si>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</si>
  <si>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</si>
  <si>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</si>
  <si>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</si>
  <si>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</si>
  <si>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</si>
  <si>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</si>
  <si>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</si>
  <si>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</si>
  <si>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</si>
  <si>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</si>
  <si>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</si>
  <si>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</si>
  <si>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</si>
  <si>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</si>
  <si>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</si>
  <si>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</si>
  <si>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</si>
  <si>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</si>
  <si>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</si>
  <si>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</si>
  <si>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</si>
  <si>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</si>
  <si>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</si>
  <si>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</si>
  <si>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</si>
  <si>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</si>
  <si>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</si>
  <si>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</si>
  <si>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</si>
  <si>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</si>
  <si>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</si>
  <si>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</si>
  <si>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</si>
  <si>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</si>
  <si>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</si>
  <si>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</si>
  <si>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</si>
  <si>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</si>
  <si>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</si>
  <si>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</si>
  <si>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</si>
  <si>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</si>
  <si>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</si>
  <si>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</si>
  <si>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</si>
  <si>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</si>
  <si>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</si>
  <si>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</si>
  <si>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</si>
  <si>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</si>
  <si>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</si>
  <si>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</si>
  <si>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</si>
  <si>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</si>
  <si>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</si>
  <si>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</si>
  <si>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</si>
  <si>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</si>
  <si>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</si>
  <si>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</si>
  <si>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</si>
  <si>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</si>
  <si>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</si>
  <si>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</si>
  <si>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</si>
  <si>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</si>
  <si>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</si>
  <si>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</si>
  <si>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</si>
  <si>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</si>
  <si>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</si>
  <si>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</si>
  <si>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</si>
  <si>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</si>
  <si>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</si>
  <si>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</si>
  <si>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</si>
  <si>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</si>
  <si>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</si>
  <si>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</si>
  <si>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</si>
  <si>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</si>
  <si>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</si>
  <si>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</si>
  <si>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</si>
  <si>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</si>
  <si>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</si>
  <si>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</si>
  <si>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</si>
  <si>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</si>
  <si>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</si>
  <si>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</si>
  <si>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</si>
  <si>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</si>
  <si>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</si>
  <si>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</si>
  <si>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</si>
  <si>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</si>
  <si>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</si>
  <si>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</si>
  <si>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</si>
  <si>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</si>
  <si>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</si>
  <si>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</si>
  <si>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</si>
  <si>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</si>
  <si>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</si>
  <si>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</si>
  <si>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</si>
  <si>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</si>
  <si>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</si>
  <si>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</si>
  <si>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</si>
  <si>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</si>
  <si>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</si>
  <si>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</si>
  <si>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</si>
  <si>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</si>
  <si>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</si>
  <si>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</si>
  <si>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</si>
  <si>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</si>
  <si>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</si>
  <si>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</si>
  <si>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</si>
  <si>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</si>
  <si>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</si>
  <si>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</si>
  <si>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</si>
  <si>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</si>
  <si>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</si>
  <si>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</si>
  <si>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</si>
  <si>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</si>
  <si>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</si>
  <si>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</si>
  <si>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</si>
  <si>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</si>
  <si>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</si>
  <si>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</si>
  <si>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</si>
  <si>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</si>
  <si>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</si>
  <si>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</si>
  <si>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</si>
  <si>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</si>
  <si>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</si>
  <si>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</si>
  <si>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</si>
  <si>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</si>
  <si>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</si>
  <si>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</si>
  <si>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</si>
  <si>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</si>
  <si>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</si>
  <si>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</si>
  <si>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</si>
  <si>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</si>
  <si>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</si>
  <si>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</si>
  <si>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</si>
  <si>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</si>
  <si>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</si>
  <si>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</si>
  <si>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</si>
  <si>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</si>
  <si>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</si>
  <si>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</si>
  <si>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</si>
  <si>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</si>
  <si>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</si>
  <si>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</si>
  <si>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</si>
  <si>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</si>
  <si>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</si>
  <si>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</si>
  <si>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</si>
  <si>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</si>
  <si>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</si>
  <si>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</si>
  <si>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</si>
  <si>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</si>
  <si>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</si>
  <si>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</si>
  <si>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</si>
  <si>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</si>
  <si>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</si>
  <si>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</si>
  <si>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</si>
  <si>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</si>
  <si>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</si>
  <si>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</si>
  <si>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</si>
  <si>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</si>
  <si>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</si>
  <si>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</si>
  <si>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</si>
  <si>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</si>
  <si>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</si>
  <si>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</si>
  <si>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</si>
  <si>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</si>
  <si>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</si>
  <si>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</si>
  <si>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</si>
  <si>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</si>
  <si>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</si>
  <si>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</si>
  <si>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</si>
  <si>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</si>
  <si>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</si>
  <si>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</si>
  <si>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</si>
  <si>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</si>
  <si>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</si>
  <si>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</si>
  <si>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</si>
  <si>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</si>
  <si>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</si>
  <si>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</si>
  <si>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</si>
  <si>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</si>
  <si>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</si>
  <si>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</si>
  <si>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</si>
  <si>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</si>
  <si>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</si>
  <si>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</si>
  <si>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</si>
  <si>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</si>
  <si>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</si>
  <si>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</si>
  <si>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</si>
  <si>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</si>
  <si>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</si>
  <si>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</si>
  <si>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</si>
  <si>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</si>
  <si>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</si>
  <si>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</si>
  <si>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</si>
  <si>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</si>
  <si>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</si>
  <si>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</si>
  <si>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</si>
  <si>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</si>
  <si>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</si>
  <si>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</si>
  <si>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</si>
  <si>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</si>
  <si>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</si>
  <si>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</si>
  <si>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</si>
  <si>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</si>
  <si>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</si>
  <si>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</si>
  <si>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</si>
  <si>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</si>
  <si>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</si>
  <si>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</si>
  <si>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</si>
  <si>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</si>
  <si>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</si>
  <si>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</si>
  <si>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</si>
  <si>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</si>
  <si>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</si>
  <si>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</si>
  <si>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</si>
  <si>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</si>
  <si>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</si>
  <si>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</si>
  <si>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</si>
  <si>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</si>
  <si>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</si>
  <si>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</si>
  <si>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</si>
  <si>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</si>
  <si>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</si>
  <si>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</si>
  <si>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</si>
  <si>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</si>
  <si>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</si>
  <si>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</si>
  <si>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</si>
  <si>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</si>
  <si>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</si>
  <si>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</si>
  <si>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</si>
  <si>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</si>
  <si>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</si>
  <si>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</si>
  <si>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</si>
  <si>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</si>
  <si>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</si>
  <si>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</si>
  <si>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</si>
  <si>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</si>
  <si>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</si>
  <si>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</si>
  <si>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</si>
  <si>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</si>
  <si>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</si>
  <si>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</si>
  <si>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</si>
  <si>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</si>
  <si>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</si>
  <si>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</si>
  <si>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</si>
  <si>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</si>
  <si>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</si>
  <si>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</si>
  <si>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</si>
  <si>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</si>
  <si>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</si>
  <si>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</si>
  <si>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</si>
  <si>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</si>
  <si>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</si>
  <si>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</si>
  <si>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</si>
  <si>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</si>
  <si>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</si>
  <si>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</si>
  <si>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</si>
  <si>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</si>
  <si>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</si>
  <si>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</si>
  <si>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</si>
  <si>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</si>
  <si>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</si>
  <si>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</si>
  <si>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</si>
  <si>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</si>
  <si>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</si>
  <si>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</si>
  <si>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</si>
  <si>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</si>
  <si>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</si>
  <si>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</si>
  <si>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</si>
  <si>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</si>
  <si>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</si>
  <si>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</si>
  <si>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</si>
  <si>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</si>
  <si>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</si>
  <si>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</si>
  <si>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</si>
  <si>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</si>
  <si>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</si>
  <si>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</si>
  <si>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</si>
  <si>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</si>
  <si>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</si>
  <si>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</si>
  <si>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</si>
  <si>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</si>
  <si>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</si>
  <si>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</si>
  <si>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</si>
  <si>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</si>
  <si>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</si>
  <si>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</si>
  <si>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</si>
  <si>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</si>
  <si>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</si>
  <si>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</si>
  <si>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</si>
  <si>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</si>
  <si>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</si>
  <si>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</si>
  <si>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</si>
  <si>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</si>
  <si>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</si>
  <si>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</si>
  <si>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</si>
  <si>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</si>
  <si>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</si>
  <si>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</si>
  <si>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</si>
  <si>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</si>
  <si>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</si>
  <si>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</si>
  <si>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</si>
  <si>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</si>
  <si>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</si>
  <si>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</si>
  <si>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</si>
  <si>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</si>
  <si>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</si>
  <si>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</si>
  <si>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</si>
  <si>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</si>
  <si>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</si>
  <si>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</si>
  <si>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</si>
  <si>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</si>
  <si>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</si>
  <si>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</si>
  <si>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</si>
  <si>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</si>
  <si>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</si>
  <si>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</si>
  <si>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</si>
  <si>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</si>
  <si>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</si>
  <si>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</si>
  <si>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</si>
  <si>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</si>
  <si>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</si>
  <si>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</si>
  <si>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</si>
  <si>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</si>
  <si>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</si>
  <si>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</si>
  <si>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</si>
  <si>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</si>
  <si>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</si>
  <si>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</si>
  <si>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</si>
  <si>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</si>
  <si>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</si>
  <si>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</si>
  <si>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</si>
  <si>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</si>
  <si>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</si>
  <si>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</si>
  <si>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</si>
  <si>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</si>
  <si>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</si>
  <si>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</si>
  <si>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</si>
  <si>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</si>
  <si>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</si>
  <si>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</si>
  <si>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</si>
  <si>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</si>
  <si>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</si>
  <si>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</si>
  <si>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</si>
  <si>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</si>
  <si>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</si>
  <si>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</si>
  <si>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</si>
  <si>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</si>
  <si>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</si>
  <si>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</si>
  <si>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</si>
  <si>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</si>
  <si>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</si>
  <si>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</si>
  <si>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</si>
  <si>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</si>
  <si>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</si>
  <si>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</si>
  <si>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</si>
  <si>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</si>
  <si>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</si>
  <si>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</si>
  <si>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</si>
  <si>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</si>
  <si>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</si>
  <si>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</si>
  <si>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</si>
  <si>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</si>
  <si>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</si>
  <si>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</si>
  <si>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</si>
  <si>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</si>
  <si>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</si>
  <si>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</si>
  <si>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</si>
  <si>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</si>
  <si>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</si>
  <si>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</si>
  <si>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</si>
  <si>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</si>
  <si>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</si>
  <si>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</si>
  <si>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</si>
  <si>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</si>
  <si>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</si>
  <si>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</si>
  <si>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</si>
  <si>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</si>
  <si>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</si>
  <si>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</si>
  <si>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</si>
  <si>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</si>
  <si>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</si>
  <si>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</si>
  <si>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</si>
  <si>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</si>
  <si>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</si>
  <si>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</si>
  <si>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</si>
  <si>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</si>
  <si>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</si>
  <si>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</si>
  <si>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</si>
  <si>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</si>
  <si>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</si>
  <si>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</si>
  <si>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</si>
  <si>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</si>
  <si>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</si>
  <si>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</si>
  <si>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</si>
  <si>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</si>
  <si>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</si>
  <si>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</si>
  <si>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</si>
  <si>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</si>
  <si>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</si>
  <si>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</si>
  <si>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</si>
  <si>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</si>
  <si>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</si>
  <si>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</si>
  <si>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</si>
  <si>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</si>
  <si>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</si>
  <si>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</si>
  <si>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</si>
  <si>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</si>
  <si>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</si>
  <si>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</si>
  <si>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</si>
  <si>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</si>
  <si>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</si>
  <si>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</si>
  <si>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</si>
  <si>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</si>
  <si>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</si>
  <si>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</si>
  <si>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</si>
  <si>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</si>
  <si>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</si>
  <si>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</si>
  <si>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</si>
  <si>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</si>
  <si>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</si>
  <si>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</si>
  <si>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</si>
  <si>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</si>
  <si>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</si>
  <si>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</si>
  <si>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</si>
  <si>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</si>
  <si>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</si>
  <si>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</si>
  <si>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</si>
  <si>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</si>
  <si>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</si>
  <si>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</si>
  <si>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</si>
  <si>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</si>
  <si>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</si>
  <si>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</si>
  <si>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</si>
  <si>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</si>
  <si>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</si>
  <si>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</si>
  <si>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</si>
  <si>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</si>
  <si>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</si>
  <si>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</si>
  <si>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</si>
  <si>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</si>
  <si>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</si>
  <si>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</si>
  <si>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</si>
  <si>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</si>
  <si>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</si>
  <si>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</si>
  <si>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</si>
  <si>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</si>
  <si>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</si>
  <si>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</si>
  <si>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</si>
  <si>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</si>
  <si>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</si>
  <si>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</si>
  <si>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</si>
  <si>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</si>
  <si>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</si>
  <si>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</si>
  <si>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</si>
  <si>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</si>
  <si>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</si>
  <si>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</si>
  <si>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</si>
  <si>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</si>
  <si>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</si>
  <si>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</si>
  <si>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</si>
  <si>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</si>
  <si>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</si>
  <si>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</si>
  <si>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</si>
  <si>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</si>
  <si>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</si>
  <si>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</si>
  <si>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</si>
  <si>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</si>
  <si>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</si>
  <si>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</si>
  <si>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</si>
  <si>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</si>
  <si>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</si>
  <si>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</si>
  <si>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</si>
  <si>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</si>
  <si>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</si>
  <si>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</si>
  <si>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</si>
  <si>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</si>
  <si>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</si>
  <si>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</si>
  <si>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</si>
  <si>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</si>
  <si>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</si>
  <si>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</si>
  <si>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</si>
  <si>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</si>
  <si>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</si>
  <si>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</si>
  <si>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</si>
  <si>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</si>
  <si>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</si>
  <si>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</si>
  <si>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</si>
  <si>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</si>
  <si>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</si>
  <si>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</si>
  <si>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</si>
  <si>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</si>
  <si>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</si>
  <si>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</si>
  <si>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</si>
  <si>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</si>
  <si>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</si>
  <si>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</si>
  <si>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</si>
  <si>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</si>
  <si>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</si>
  <si>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</si>
  <si>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</si>
  <si>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</si>
  <si>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</si>
  <si>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</si>
  <si>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</si>
  <si>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</si>
  <si>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</si>
  <si>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</si>
  <si>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</si>
  <si>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</si>
  <si>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</si>
  <si>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</si>
  <si>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</si>
  <si>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</si>
  <si>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</si>
  <si>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</si>
  <si>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</si>
  <si>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</si>
  <si>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</si>
  <si>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</si>
  <si>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</si>
  <si>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</si>
  <si>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</si>
  <si>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</si>
  <si>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</si>
  <si>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</si>
  <si>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</si>
  <si>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</si>
  <si>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</si>
  <si>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</si>
  <si>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</si>
  <si>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</si>
  <si>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</si>
  <si>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</si>
  <si>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</si>
  <si>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</si>
  <si>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</si>
  <si>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</si>
  <si>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</si>
  <si>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</si>
  <si>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</si>
  <si>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</si>
  <si>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</si>
  <si>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</si>
  <si>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</si>
  <si>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</si>
  <si>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</si>
  <si>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</si>
  <si>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</si>
  <si>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</si>
  <si>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</si>
  <si>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</si>
  <si>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</si>
  <si>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</si>
  <si>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</si>
  <si>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</si>
  <si>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</si>
  <si>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</si>
  <si>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</si>
  <si>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</si>
  <si>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</si>
  <si>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</si>
  <si>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</si>
  <si>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</si>
  <si>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</si>
  <si>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</si>
  <si>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</si>
  <si>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</si>
  <si>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</si>
  <si>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</si>
  <si>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</si>
  <si>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</si>
  <si>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</si>
  <si>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</si>
  <si>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</si>
  <si>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</si>
  <si>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</si>
  <si>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</si>
  <si>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</si>
  <si>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</si>
  <si>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</si>
  <si>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</si>
  <si>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</si>
  <si>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</si>
  <si>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</si>
  <si>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</si>
  <si>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</si>
  <si>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</si>
  <si>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</si>
  <si>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</si>
  <si>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</si>
  <si>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</si>
  <si>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</si>
  <si>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</si>
  <si>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</si>
  <si>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</si>
  <si>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</si>
  <si>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</si>
  <si>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</si>
  <si>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</si>
  <si>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</si>
  <si>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</si>
  <si>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</si>
  <si>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</si>
  <si>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</si>
  <si>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</si>
  <si>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</si>
  <si>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</si>
  <si>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</si>
  <si>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</si>
  <si>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</si>
  <si>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</si>
  <si>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</si>
  <si>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</si>
  <si>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</si>
  <si>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</si>
  <si>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</si>
  <si>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</si>
  <si>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</si>
  <si>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</si>
  <si>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</si>
  <si>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</si>
  <si>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</si>
  <si>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</si>
  <si>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</si>
  <si>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</si>
  <si>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</si>
  <si>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</si>
  <si>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</si>
  <si>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</si>
  <si>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</si>
  <si>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</si>
  <si>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</si>
  <si>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</si>
  <si>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</si>
  <si>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</si>
  <si>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</si>
  <si>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</si>
  <si>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</si>
  <si>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</si>
  <si>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</si>
  <si>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</si>
  <si>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</si>
  <si>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</si>
  <si>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</si>
  <si>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</si>
  <si>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</si>
  <si>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</si>
  <si>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</si>
  <si>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</si>
  <si>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</si>
  <si>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</si>
  <si>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</si>
  <si>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</si>
  <si>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</si>
  <si>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</si>
  <si>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</si>
  <si>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</si>
  <si>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</si>
  <si>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</si>
  <si>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</si>
  <si>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</si>
  <si>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</si>
  <si>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</si>
  <si>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</si>
  <si>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</si>
  <si>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</si>
  <si>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</si>
  <si>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</si>
  <si>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</si>
  <si>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</si>
  <si>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</si>
  <si>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</si>
  <si>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</si>
  <si>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</si>
  <si>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</si>
  <si>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</si>
  <si>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</si>
  <si>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</si>
  <si>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</si>
  <si>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</si>
  <si>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</si>
  <si>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</si>
  <si>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</si>
  <si>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</si>
  <si>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</si>
  <si>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</si>
  <si>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</si>
  <si>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</si>
  <si>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</si>
  <si>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</si>
  <si>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</si>
  <si>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</si>
  <si>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</si>
  <si>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</si>
  <si>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</si>
  <si>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</si>
  <si>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</si>
  <si>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</si>
  <si>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</si>
  <si>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</si>
  <si>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</si>
  <si>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</si>
  <si>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</si>
  <si>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</si>
  <si>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</si>
  <si>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</si>
  <si>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</si>
  <si>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</si>
  <si>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</si>
  <si>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</si>
  <si>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</si>
  <si>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</si>
  <si>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</si>
  <si>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</si>
  <si>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</si>
  <si>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</si>
  <si>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</si>
  <si>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</si>
  <si>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</si>
  <si>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</si>
  <si>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</si>
  <si>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</si>
  <si>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</si>
  <si>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</si>
  <si>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</si>
  <si>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</si>
  <si>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</si>
  <si>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</si>
  <si>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</si>
  <si>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</si>
  <si>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</si>
  <si>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</si>
  <si>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</si>
  <si>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</si>
  <si>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</si>
  <si>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</si>
  <si>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</si>
  <si>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</si>
  <si>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</si>
  <si>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</si>
  <si>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</si>
  <si>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</si>
  <si>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</si>
  <si>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</si>
  <si>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</si>
  <si>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</si>
  <si>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</si>
  <si>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</si>
  <si>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</si>
  <si>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</si>
  <si>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</si>
  <si>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</si>
  <si>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</si>
  <si>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</si>
  <si>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</si>
  <si>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</si>
  <si>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</si>
  <si>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</si>
  <si>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</si>
  <si>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</si>
  <si>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</si>
  <si>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</si>
  <si>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</si>
  <si>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</si>
  <si>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</si>
  <si>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</si>
  <si>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</si>
  <si>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</si>
  <si>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</si>
  <si>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</si>
  <si>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</si>
  <si>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</si>
  <si>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</si>
  <si>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</si>
  <si>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</si>
  <si>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</si>
  <si>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</si>
  <si>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</si>
  <si>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</si>
  <si>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</si>
  <si>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</si>
  <si>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</si>
  <si>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</si>
  <si>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</si>
  <si>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</si>
  <si>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</si>
  <si>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</si>
  <si>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</si>
  <si>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</si>
  <si>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</si>
  <si>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</si>
  <si>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</si>
  <si>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</si>
  <si>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</si>
  <si>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</si>
  <si>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</si>
  <si>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</si>
  <si>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</si>
  <si>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</si>
  <si>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</si>
  <si>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</si>
  <si>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</si>
  <si>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</si>
  <si>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</si>
  <si>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</si>
  <si>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</si>
  <si>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</si>
  <si>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</si>
  <si>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</si>
  <si>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</si>
  <si>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</si>
  <si>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</si>
  <si>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</si>
  <si>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</si>
  <si>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</si>
  <si>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</si>
  <si>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</si>
  <si>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</si>
  <si>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</si>
  <si>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</si>
  <si>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</si>
  <si>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</si>
  <si>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</si>
  <si>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</si>
  <si>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</si>
  <si>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</si>
  <si>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</si>
  <si>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</si>
  <si>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</si>
  <si>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</si>
  <si>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</si>
  <si>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</si>
  <si>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</si>
  <si>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</si>
  <si>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</si>
  <si>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</si>
  <si>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</si>
  <si>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</si>
  <si>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</si>
  <si>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</si>
  <si>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</si>
  <si>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</si>
  <si>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</si>
  <si>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</si>
  <si>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</si>
  <si>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</si>
  <si>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</si>
  <si>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</si>
  <si>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</si>
  <si>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</si>
  <si>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</si>
  <si>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</si>
  <si>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</si>
  <si>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</si>
  <si>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</si>
  <si>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</si>
  <si>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</si>
  <si>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</si>
  <si>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</si>
  <si>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</si>
  <si>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</si>
  <si>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</si>
  <si>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</si>
  <si>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</si>
  <si>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</si>
  <si>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</si>
  <si>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</si>
  <si>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</si>
  <si>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</si>
  <si>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</si>
  <si>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</si>
  <si>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</si>
  <si>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</si>
  <si>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</si>
  <si>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</si>
  <si>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</si>
  <si>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</si>
  <si>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</si>
  <si>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</si>
  <si>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</si>
  <si>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</si>
  <si>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</si>
  <si>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</si>
  <si>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</si>
  <si>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</si>
  <si>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</si>
  <si>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</si>
  <si>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</si>
  <si>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</si>
  <si>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</si>
  <si>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</si>
  <si>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</si>
  <si>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</si>
  <si>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</si>
  <si>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</si>
  <si>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</si>
  <si>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</si>
  <si>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</si>
  <si>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</si>
  <si>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</si>
  <si>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</si>
  <si>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</si>
  <si>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</si>
  <si>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</si>
  <si>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</si>
  <si>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</si>
  <si>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</si>
  <si>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</si>
  <si>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</si>
  <si>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</si>
  <si>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</si>
  <si>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</si>
  <si>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</si>
  <si>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</si>
  <si>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</si>
  <si>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</si>
  <si>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</si>
  <si>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</si>
  <si>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</si>
  <si>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</si>
  <si>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</si>
  <si>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</si>
  <si>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</si>
  <si>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</si>
  <si>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</si>
  <si>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</si>
  <si>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</si>
  <si>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</si>
  <si>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</si>
  <si>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</si>
  <si>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</si>
  <si>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</si>
  <si>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</si>
  <si>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</si>
  <si>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</si>
  <si>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</si>
  <si>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</si>
  <si>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</si>
  <si>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</si>
  <si>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</si>
  <si>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</si>
  <si>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</si>
  <si>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</si>
  <si>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</si>
  <si>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</si>
  <si>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</si>
  <si>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</si>
  <si>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</si>
  <si>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</si>
  <si>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</si>
  <si>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</si>
  <si>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</si>
  <si>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</si>
  <si>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</si>
  <si>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</si>
  <si>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</si>
  <si>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</si>
  <si>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</si>
  <si>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</si>
  <si>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</si>
  <si>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</si>
  <si>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</si>
  <si>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</si>
  <si>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</si>
  <si>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</si>
  <si>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</si>
  <si>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</si>
  <si>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</si>
  <si>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</si>
  <si>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</si>
  <si>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</si>
  <si>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</si>
  <si>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</si>
  <si>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</si>
  <si>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</si>
  <si>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</si>
  <si>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</si>
  <si>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</si>
  <si>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</si>
  <si>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</si>
  <si>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</si>
  <si>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</si>
  <si>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</si>
  <si>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</si>
  <si>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</si>
  <si>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</si>
  <si>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</si>
  <si>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</si>
  <si>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</si>
  <si>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</si>
  <si>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</si>
  <si>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</si>
  <si>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</si>
  <si>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</si>
  <si>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</si>
  <si>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</si>
  <si>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</si>
  <si>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</si>
  <si>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</si>
  <si>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</si>
  <si>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</si>
  <si>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</si>
  <si>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</si>
  <si>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</si>
  <si>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</si>
  <si>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</si>
  <si>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</si>
  <si>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</si>
  <si>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</si>
  <si>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</si>
  <si>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</si>
  <si>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</si>
  <si>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</si>
  <si>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</si>
  <si>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</si>
  <si>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</si>
  <si>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</si>
  <si>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</si>
  <si>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</si>
  <si>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</si>
  <si>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</si>
  <si>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</si>
  <si>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</si>
  <si>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</si>
  <si>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</si>
  <si>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</si>
  <si>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</si>
  <si>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</si>
  <si>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</si>
  <si>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</si>
  <si>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</si>
  <si>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</si>
  <si>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</si>
  <si>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</si>
  <si>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</si>
  <si>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</si>
  <si>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</si>
  <si>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</si>
  <si>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</si>
  <si>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</si>
  <si>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</si>
  <si>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</si>
  <si>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</si>
  <si>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</si>
  <si>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</si>
  <si>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</si>
  <si>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</si>
  <si>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</si>
  <si>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</si>
  <si>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</si>
  <si>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</si>
  <si>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</si>
  <si>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</si>
  <si>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</si>
  <si>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</si>
  <si>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</si>
  <si>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</si>
  <si>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</si>
  <si>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</si>
  <si>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</si>
  <si>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</si>
  <si>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</si>
  <si>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</si>
  <si>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</si>
  <si>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</si>
  <si>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</si>
  <si>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</si>
  <si>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</si>
  <si>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</si>
  <si>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</si>
  <si>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</si>
  <si>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</si>
  <si>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</si>
  <si>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</si>
  <si>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</si>
  <si>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</si>
  <si>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</si>
  <si>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</si>
  <si>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</si>
  <si>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</si>
  <si>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</si>
  <si>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</si>
  <si>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</si>
  <si>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</si>
  <si>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</si>
  <si>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</si>
  <si>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</si>
  <si>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</si>
  <si>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</si>
  <si>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</si>
  <si>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</si>
  <si>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</si>
  <si>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</si>
  <si>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</si>
  <si>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</si>
  <si>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</si>
  <si>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</si>
  <si>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</si>
  <si>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</si>
  <si>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</si>
  <si>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</si>
  <si>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</si>
  <si>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</si>
  <si>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</si>
  <si>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</si>
  <si>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</si>
  <si>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</si>
  <si>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</si>
  <si>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</si>
  <si>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</si>
  <si>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</si>
  <si>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</si>
  <si>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</si>
  <si>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</si>
  <si>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</si>
  <si>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</si>
  <si>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</si>
  <si>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</si>
  <si>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</si>
  <si>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</si>
  <si>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</si>
  <si>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</si>
  <si>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</si>
  <si>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</si>
  <si>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</si>
  <si>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</si>
  <si>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</si>
  <si>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</si>
  <si>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</si>
  <si>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</si>
  <si>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</si>
  <si>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</si>
  <si>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</si>
  <si>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</si>
  <si>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</si>
  <si>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</si>
  <si>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</si>
  <si>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</si>
  <si>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</si>
  <si>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</si>
  <si>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</si>
  <si>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</si>
  <si>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</si>
  <si>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</si>
  <si>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</si>
  <si>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</si>
  <si>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</si>
  <si>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</si>
  <si>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</si>
  <si>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</si>
  <si>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</si>
  <si>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</si>
  <si>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</si>
  <si>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</si>
  <si>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</si>
  <si>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</si>
  <si>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</si>
  <si>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</si>
  <si>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</si>
  <si>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</si>
  <si>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</si>
  <si>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</si>
  <si>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</si>
  <si>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</si>
  <si>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</si>
  <si>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</si>
  <si>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</si>
  <si>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</si>
  <si>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</si>
  <si>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</si>
  <si>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</si>
  <si>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</si>
  <si>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</si>
  <si>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</si>
  <si>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</si>
  <si>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</si>
  <si>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</si>
  <si>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</si>
  <si>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</si>
  <si>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</si>
  <si>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</si>
  <si>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</si>
  <si>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</si>
  <si>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</si>
  <si>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</si>
  <si>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</si>
  <si>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</si>
  <si>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</si>
  <si>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</si>
  <si>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</si>
  <si>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</si>
  <si>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</si>
  <si>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</si>
  <si>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</si>
  <si>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</si>
  <si>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</si>
  <si>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</si>
  <si>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</si>
  <si>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</si>
  <si>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</si>
  <si>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</si>
  <si>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</si>
  <si>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</si>
  <si>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</si>
  <si>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</si>
  <si>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</si>
  <si>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</si>
  <si>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</si>
  <si>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</si>
  <si>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</si>
  <si>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</si>
  <si>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</si>
  <si>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</si>
  <si>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</si>
  <si>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</si>
  <si>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</si>
  <si>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</si>
  <si>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</si>
  <si>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</si>
  <si>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</si>
  <si>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</si>
  <si>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</si>
  <si>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</si>
  <si>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</si>
  <si>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</si>
  <si>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</si>
  <si>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</si>
  <si>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</si>
  <si>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</si>
  <si>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</si>
  <si>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</si>
  <si>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</si>
  <si>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</si>
  <si>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</si>
  <si>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</si>
  <si>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</si>
  <si>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</si>
  <si>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</si>
  <si>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</si>
  <si>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</si>
  <si>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</si>
  <si>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</si>
  <si>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</si>
  <si>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</si>
  <si>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</si>
  <si>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</si>
  <si>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</si>
  <si>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</si>
  <si>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</si>
  <si>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</si>
  <si>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</si>
  <si>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</si>
  <si>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</si>
  <si>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</si>
  <si>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</si>
  <si>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</si>
  <si>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</si>
  <si>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</si>
  <si>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</si>
  <si>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</si>
  <si>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</si>
  <si>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</si>
  <si>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</si>
  <si>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</si>
  <si>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</si>
  <si>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</si>
  <si>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</si>
  <si>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</si>
  <si>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</si>
  <si>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</si>
  <si>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</si>
  <si>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</si>
  <si>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</si>
  <si>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</si>
  <si>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</si>
  <si>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</si>
  <si>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</si>
  <si>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</si>
  <si>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</si>
  <si>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</si>
  <si>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</si>
  <si>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</si>
  <si>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</si>
  <si>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</si>
  <si>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</si>
  <si>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</si>
  <si>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</si>
  <si>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</si>
  <si>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</si>
  <si>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</si>
  <si>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</si>
  <si>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</si>
  <si>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</si>
  <si>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</si>
  <si>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</si>
  <si>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</si>
  <si>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</si>
  <si>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</si>
  <si>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</si>
  <si>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</si>
  <si>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</si>
  <si>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</si>
  <si>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</si>
  <si>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</si>
  <si>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</si>
  <si>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</si>
  <si>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</si>
  <si>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</si>
  <si>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</si>
  <si>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</si>
  <si>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</si>
  <si>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</si>
  <si>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</si>
  <si>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</si>
  <si>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</si>
  <si>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</si>
  <si>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</si>
  <si>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</si>
  <si>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</si>
  <si>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</si>
  <si>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</si>
  <si>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</si>
  <si>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</si>
  <si>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</si>
  <si>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</si>
  <si>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</si>
  <si>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</si>
  <si>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</si>
  <si>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</si>
  <si>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</si>
  <si>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</si>
  <si>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</si>
  <si>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</si>
  <si>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</si>
  <si>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</si>
  <si>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</si>
  <si>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</si>
  <si>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</si>
  <si>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</si>
  <si>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</si>
  <si>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</si>
  <si>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</si>
  <si>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</si>
  <si>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</si>
  <si>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</si>
  <si>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</si>
  <si>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</si>
  <si>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</si>
  <si>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</si>
  <si>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</si>
  <si>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</si>
  <si>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</si>
  <si>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</si>
  <si>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</si>
  <si>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</si>
  <si>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</si>
  <si>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</si>
  <si>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</si>
  <si>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</si>
  <si>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</si>
  <si>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</si>
  <si>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</si>
  <si>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</si>
  <si>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</si>
  <si>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</si>
  <si>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</si>
  <si>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</si>
  <si>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</si>
  <si>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</si>
  <si>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</si>
  <si>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</si>
  <si>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</si>
  <si>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</si>
  <si>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</si>
  <si>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</si>
  <si>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</si>
  <si>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</si>
  <si>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</si>
  <si>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</si>
  <si>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</si>
  <si>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</si>
  <si>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</si>
  <si>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</si>
  <si>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</si>
  <si>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</si>
  <si>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</si>
  <si>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</si>
  <si>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</si>
  <si>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</si>
  <si>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</si>
  <si>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</si>
  <si>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</si>
  <si>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</si>
  <si>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</si>
  <si>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</si>
  <si>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</si>
  <si>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</si>
  <si>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</si>
  <si>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</si>
  <si>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</si>
  <si>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</si>
  <si>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</si>
  <si>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</si>
  <si>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</si>
  <si>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</si>
  <si>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</si>
  <si>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</si>
  <si>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</si>
  <si>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</si>
  <si>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</si>
  <si>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</si>
  <si>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</si>
  <si>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</si>
  <si>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</si>
  <si>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</si>
  <si>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</si>
  <si>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</si>
  <si>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</si>
  <si>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</si>
  <si>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</si>
  <si>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</si>
  <si>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</si>
  <si>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</si>
  <si>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</si>
  <si>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</si>
  <si>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</si>
  <si>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</si>
  <si>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</si>
  <si>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</si>
  <si>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</si>
  <si>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</si>
  <si>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</si>
  <si>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</si>
  <si>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</si>
  <si>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</si>
  <si>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</si>
  <si>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</si>
  <si>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</si>
  <si>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</si>
  <si>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</si>
  <si>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</si>
  <si>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</si>
  <si>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</si>
  <si>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</si>
  <si>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</si>
  <si>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</si>
  <si>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</si>
  <si>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</si>
  <si>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</si>
  <si>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</si>
  <si>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</si>
  <si>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</si>
  <si>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</si>
  <si>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</si>
  <si>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</si>
  <si>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</si>
  <si>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</si>
  <si>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</si>
  <si>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</si>
  <si>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</si>
  <si>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</si>
  <si>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</si>
  <si>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</si>
  <si>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</si>
  <si>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</si>
  <si>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</si>
  <si>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</si>
  <si>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</si>
  <si>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</si>
  <si>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</si>
  <si>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</si>
  <si>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</si>
  <si>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</si>
  <si>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</si>
  <si>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</si>
  <si>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</si>
  <si>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</si>
  <si>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</si>
  <si>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</si>
  <si>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</si>
  <si>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</si>
  <si>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</si>
  <si>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</si>
  <si>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</si>
  <si>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</si>
  <si>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</si>
  <si>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</si>
  <si>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</si>
  <si>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</si>
  <si>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</si>
  <si>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</si>
  <si>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</si>
  <si>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</si>
  <si>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</si>
  <si>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</si>
  <si>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</si>
  <si>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</si>
  <si>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</si>
  <si>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</si>
  <si>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</si>
  <si>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</si>
  <si>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</si>
  <si>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</si>
  <si>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</si>
  <si>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</si>
  <si>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</si>
  <si>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</si>
  <si>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</si>
  <si>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</si>
  <si>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</si>
  <si>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</si>
  <si>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</si>
  <si>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</si>
  <si>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</si>
  <si>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</si>
  <si>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</si>
  <si>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</si>
  <si>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</si>
  <si>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</si>
  <si>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</si>
  <si>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</si>
  <si>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</si>
  <si>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</si>
  <si>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</si>
  <si>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</si>
  <si>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</si>
  <si>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</si>
  <si>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</si>
  <si>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</si>
  <si>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</si>
  <si>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</si>
  <si>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</si>
  <si>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</si>
  <si>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</si>
  <si>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</si>
  <si>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</si>
  <si>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</si>
  <si>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</si>
  <si>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</si>
  <si>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</si>
  <si>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</si>
  <si>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</si>
  <si>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</si>
  <si>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</si>
  <si>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</si>
  <si>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</si>
  <si>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</si>
  <si>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</si>
  <si>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</si>
  <si>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</si>
  <si>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</si>
  <si>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</si>
  <si>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</si>
  <si>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</si>
  <si>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</si>
  <si>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</si>
  <si>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</si>
  <si>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</si>
  <si>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</si>
  <si>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</si>
  <si>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</si>
  <si>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</si>
  <si>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</si>
  <si>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</si>
  <si>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</si>
  <si>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</si>
  <si>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</si>
  <si>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</si>
  <si>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</si>
  <si>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</si>
  <si>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</si>
  <si>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</si>
  <si>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</si>
  <si>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</si>
  <si>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</si>
  <si>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</si>
  <si>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</si>
  <si>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</si>
  <si>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</si>
  <si>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</si>
  <si>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</si>
  <si>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</si>
  <si>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</si>
  <si>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</si>
  <si>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</si>
  <si>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</si>
  <si>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</si>
  <si>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</si>
  <si>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</si>
  <si>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</si>
  <si>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</si>
  <si>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</si>
  <si>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</si>
  <si>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</si>
  <si>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</si>
  <si>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</si>
  <si>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</si>
  <si>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</si>
  <si>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</si>
  <si>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</si>
  <si>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</si>
  <si>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</si>
  <si>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</si>
  <si>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</si>
  <si>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</si>
  <si>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</si>
  <si>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</si>
  <si>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</si>
  <si>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</si>
  <si>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</si>
  <si>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</si>
  <si>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</si>
  <si>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</si>
  <si>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</si>
  <si>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</si>
  <si>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</si>
  <si>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</si>
  <si>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</si>
  <si>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</si>
  <si>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</si>
  <si>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</si>
  <si>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</si>
  <si>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</si>
  <si>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</si>
  <si>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</si>
  <si>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</si>
  <si>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</si>
  <si>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</si>
  <si>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</si>
  <si>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</si>
  <si>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</si>
  <si>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</si>
  <si>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</si>
  <si>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</si>
  <si>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</si>
  <si>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</si>
  <si>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</si>
  <si>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</si>
  <si>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</si>
  <si>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</si>
  <si>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</si>
  <si>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</si>
  <si>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</si>
  <si>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</si>
  <si>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</si>
  <si>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</si>
  <si>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</si>
  <si>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</si>
  <si>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</si>
  <si>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</si>
  <si>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</si>
  <si>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</si>
  <si>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</si>
  <si>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</si>
  <si>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</si>
  <si>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</si>
  <si>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</si>
  <si>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</si>
  <si>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</si>
  <si>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</si>
  <si>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</si>
  <si>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</si>
  <si>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</si>
  <si>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</si>
  <si>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</si>
  <si>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</si>
  <si>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</si>
  <si>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</si>
  <si>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</si>
  <si>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</si>
  <si>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</si>
  <si>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</si>
  <si>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</si>
  <si>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</si>
  <si>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</si>
  <si>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</si>
  <si>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</si>
  <si>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</si>
  <si>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</si>
  <si>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</si>
  <si>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</si>
  <si>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</si>
  <si>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</si>
  <si>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</si>
  <si>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</si>
  <si>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</si>
  <si>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</si>
  <si>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</si>
  <si>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</si>
  <si>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</si>
  <si>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</si>
  <si>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</si>
  <si>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</si>
  <si>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</si>
  <si>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</si>
  <si>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</si>
  <si>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</si>
  <si>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</si>
  <si>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</si>
  <si>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</si>
  <si>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</si>
  <si>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</si>
  <si>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</si>
  <si>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</si>
  <si>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</si>
  <si>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</si>
  <si>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</si>
  <si>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</si>
  <si>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</si>
  <si>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</si>
  <si>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</si>
  <si>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</si>
  <si>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</si>
  <si>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</si>
  <si>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</si>
  <si>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</si>
  <si>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</si>
  <si>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</si>
  <si>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</si>
  <si>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</si>
  <si>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</si>
  <si>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</si>
  <si>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</si>
  <si>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</si>
  <si>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</si>
  <si>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</si>
  <si>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</si>
  <si>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</si>
  <si>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</si>
  <si>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</si>
  <si>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</si>
  <si>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</si>
  <si>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</si>
  <si>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</si>
  <si>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</si>
  <si>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</si>
  <si>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</si>
  <si>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</si>
  <si>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</si>
  <si>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</si>
  <si>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</si>
  <si>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</si>
  <si>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</si>
  <si>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</si>
  <si>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</si>
  <si>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</si>
  <si>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</si>
  <si>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</si>
  <si>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</si>
  <si>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</si>
  <si>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</si>
  <si>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</si>
  <si>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</si>
  <si>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</si>
  <si>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</si>
  <si>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</si>
  <si>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</si>
  <si>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</si>
  <si>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</si>
  <si>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</si>
  <si>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</si>
  <si>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</si>
  <si>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</si>
  <si>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</si>
  <si>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</si>
  <si>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</si>
  <si>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</si>
  <si>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</si>
  <si>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</si>
  <si>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</si>
  <si>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</si>
  <si>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</si>
  <si>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</si>
  <si>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</si>
  <si>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</si>
  <si>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</si>
  <si>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</si>
  <si>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</si>
  <si>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</si>
  <si>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</si>
  <si>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</si>
  <si>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</si>
  <si>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</si>
  <si>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</si>
  <si>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</si>
  <si>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</si>
  <si>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</si>
  <si>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</si>
  <si>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</si>
  <si>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</si>
  <si>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</si>
  <si>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</si>
  <si>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</si>
  <si>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</si>
  <si>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</si>
  <si>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</si>
  <si>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</si>
  <si>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</si>
  <si>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</si>
  <si>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</si>
  <si>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</si>
  <si>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</si>
  <si>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</si>
  <si>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</si>
  <si>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</si>
  <si>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</si>
  <si>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</si>
  <si>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</si>
  <si>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</si>
  <si>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</si>
  <si>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</si>
  <si>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</si>
  <si>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</si>
  <si>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</si>
  <si>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</si>
  <si>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</si>
  <si>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</si>
  <si>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</si>
  <si>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</si>
  <si>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</si>
  <si>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</si>
  <si>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</si>
  <si>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</si>
  <si>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</si>
  <si>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</si>
  <si>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</si>
  <si>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</si>
  <si>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</si>
  <si>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</si>
  <si>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</si>
  <si>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</si>
  <si>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</si>
  <si>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</si>
  <si>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</si>
  <si>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</si>
  <si>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</si>
  <si>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</si>
  <si>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</si>
  <si>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</si>
  <si>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</si>
  <si>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</si>
  <si>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</si>
  <si>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</si>
  <si>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</si>
  <si>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</si>
  <si>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</si>
  <si>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</si>
  <si>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</si>
  <si>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</si>
  <si>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</si>
  <si>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</si>
  <si>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</si>
  <si>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</si>
  <si>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</si>
  <si>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</si>
  <si>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</si>
  <si>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</si>
  <si>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</si>
  <si>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</si>
  <si>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</si>
  <si>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</si>
  <si>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</si>
  <si>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</si>
  <si>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</si>
  <si>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</si>
  <si>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</si>
  <si>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</si>
  <si>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</si>
  <si>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</si>
  <si>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</si>
  <si>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</si>
  <si>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</si>
  <si>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</si>
  <si>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</si>
  <si>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</si>
  <si>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</si>
  <si>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</si>
  <si>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</si>
  <si>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</si>
  <si>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</si>
  <si>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</si>
  <si>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</si>
  <si>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</si>
  <si>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</si>
  <si>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</si>
  <si>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</si>
  <si>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</si>
  <si>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</si>
  <si>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</si>
  <si>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</si>
  <si>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</si>
  <si>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</si>
  <si>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</si>
  <si>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</si>
  <si>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</si>
  <si>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</si>
  <si>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</si>
  <si>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</si>
  <si>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</si>
  <si>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</si>
  <si>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</si>
  <si>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</si>
  <si>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</si>
  <si>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</si>
  <si>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</si>
  <si>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</si>
  <si>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</si>
  <si>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</si>
  <si>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</si>
  <si>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</si>
  <si>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</si>
  <si>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</si>
  <si>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</si>
  <si>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</si>
  <si>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</si>
  <si>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</si>
  <si>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</si>
  <si>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</si>
  <si>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</si>
  <si>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</si>
  <si>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</si>
  <si>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</si>
  <si>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</si>
  <si>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</si>
  <si>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</si>
  <si>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</si>
  <si>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</si>
  <si>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</si>
  <si>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</si>
  <si>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</si>
  <si>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</si>
  <si>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</si>
  <si>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</si>
  <si>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</si>
  <si>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</si>
  <si>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</si>
  <si>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</si>
  <si>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</si>
  <si>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</si>
  <si>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</si>
  <si>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</si>
  <si>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</si>
  <si>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</si>
  <si>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</si>
  <si>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</si>
  <si>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</si>
  <si>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</si>
  <si>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</si>
  <si>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</si>
  <si>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</si>
  <si>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</si>
  <si>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</si>
  <si>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</si>
  <si>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</si>
  <si>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</si>
  <si>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</si>
  <si>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</si>
  <si>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</si>
  <si>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</si>
  <si>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</si>
  <si>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</si>
  <si>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</si>
  <si>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</si>
  <si>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</si>
  <si>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</si>
  <si>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</si>
  <si>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</si>
  <si>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</si>
  <si>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</si>
  <si>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</si>
  <si>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</si>
  <si>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</si>
  <si>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</si>
  <si>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</si>
  <si>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</si>
  <si>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</si>
  <si>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</si>
  <si>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</si>
  <si>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</si>
  <si>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</si>
  <si>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</si>
  <si>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</si>
  <si>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</si>
  <si>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</si>
  <si>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</si>
  <si>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</si>
  <si>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</si>
  <si>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</si>
  <si>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</si>
  <si>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</si>
  <si>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</si>
  <si>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</si>
  <si>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</si>
  <si>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</si>
  <si>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</si>
  <si>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</si>
  <si>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</si>
  <si>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</si>
  <si>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</si>
  <si>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</si>
  <si>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</si>
  <si>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</si>
  <si>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</si>
  <si>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</si>
  <si>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</si>
  <si>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</si>
  <si>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</si>
  <si>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</si>
  <si>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</si>
  <si>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</si>
  <si>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</si>
  <si>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</si>
  <si>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</si>
  <si>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</si>
  <si>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</si>
  <si>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</si>
  <si>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</si>
  <si>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</si>
  <si>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</si>
  <si>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</si>
  <si>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</si>
  <si>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</si>
  <si>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</si>
  <si>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</si>
  <si>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</si>
  <si>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</si>
  <si>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</si>
  <si>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</si>
  <si>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</si>
  <si>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</si>
  <si>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</si>
  <si>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</si>
  <si>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</si>
  <si>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</si>
  <si>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</si>
  <si>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</si>
  <si>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</si>
  <si>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</si>
  <si>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</si>
  <si>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</si>
  <si>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</si>
  <si>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</si>
  <si>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</si>
  <si>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</si>
  <si>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</si>
  <si>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</si>
  <si>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</si>
  <si>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</si>
  <si>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</si>
  <si>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</si>
  <si>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</si>
  <si>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</si>
  <si>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</si>
  <si>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</si>
  <si>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</si>
  <si>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</si>
  <si>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</si>
  <si>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</si>
  <si>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</si>
  <si>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</si>
  <si>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</si>
  <si>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</si>
  <si>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</si>
  <si>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</si>
  <si>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</si>
  <si>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</si>
  <si>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</si>
  <si>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</si>
  <si>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</si>
  <si>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</si>
  <si>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</si>
  <si>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</si>
  <si>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</si>
  <si>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</si>
  <si>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</si>
  <si>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</si>
  <si>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</si>
  <si>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</si>
  <si>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</si>
  <si>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</si>
  <si>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</si>
  <si>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</si>
  <si>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</si>
  <si>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</si>
  <si>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</si>
  <si>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</si>
  <si>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</si>
  <si>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</si>
  <si>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</si>
  <si>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</si>
  <si>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</si>
  <si>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</si>
  <si>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</si>
  <si>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</si>
  <si>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</si>
  <si>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</si>
  <si>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</si>
  <si>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</si>
  <si>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</si>
  <si>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</si>
  <si>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</si>
  <si>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</si>
  <si>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</si>
  <si>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</si>
  <si>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</si>
  <si>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</si>
  <si>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</si>
  <si>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</si>
  <si>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</si>
  <si>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</si>
  <si>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</si>
  <si>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</si>
  <si>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</si>
  <si>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</si>
  <si>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</si>
  <si>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</si>
  <si>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</si>
  <si>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</si>
  <si>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</si>
  <si>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</si>
  <si>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</si>
  <si>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</si>
  <si>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</si>
  <si>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</si>
  <si>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</si>
  <si>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</si>
  <si>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</si>
  <si>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</si>
  <si>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</si>
  <si>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</si>
  <si>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</si>
  <si>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</si>
  <si>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</si>
  <si>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</si>
  <si>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</si>
  <si>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</si>
  <si>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</si>
  <si>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</si>
  <si>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</si>
  <si>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</si>
  <si>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</si>
  <si>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</si>
  <si>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</si>
  <si>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</si>
  <si>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</si>
  <si>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</si>
  <si>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</si>
  <si>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</si>
  <si>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</si>
  <si>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</si>
  <si>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</si>
  <si>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</si>
  <si>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</si>
  <si>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</si>
  <si>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</si>
  <si>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</si>
  <si>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</si>
  <si>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</si>
  <si>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</si>
  <si>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</si>
  <si>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</si>
  <si>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</si>
  <si>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</si>
  <si>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</si>
  <si>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</si>
  <si>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</si>
  <si>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</si>
  <si>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</si>
  <si>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</si>
  <si>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</si>
  <si>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</si>
  <si>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</si>
  <si>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</si>
  <si>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</si>
  <si>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</si>
  <si>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</si>
  <si>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</si>
  <si>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</si>
  <si>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</si>
  <si>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</si>
  <si>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</si>
  <si>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</si>
  <si>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</si>
  <si>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</si>
  <si>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</si>
  <si>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</si>
  <si>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</si>
  <si>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</si>
  <si>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</si>
  <si>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</si>
  <si>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</si>
  <si>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</si>
  <si>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</si>
  <si>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</si>
  <si>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</si>
  <si>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</si>
  <si>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</si>
  <si>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</si>
  <si>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</si>
  <si>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</si>
  <si>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</si>
  <si>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</si>
  <si>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</si>
  <si>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</si>
  <si>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</si>
  <si>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</si>
  <si>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</si>
  <si>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</si>
  <si>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</si>
  <si>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</si>
  <si>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</si>
  <si>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</si>
  <si>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</si>
  <si>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</si>
  <si>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</si>
  <si>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</si>
  <si>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</si>
  <si>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</si>
  <si>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</si>
  <si>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</si>
  <si>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</si>
  <si>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</si>
  <si>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</si>
  <si>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</si>
  <si>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</si>
  <si>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</si>
  <si>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</si>
  <si>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</si>
  <si>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</si>
  <si>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</si>
  <si>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</si>
  <si>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</si>
  <si>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</si>
  <si>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</si>
  <si>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</si>
  <si>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</si>
  <si>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</si>
  <si>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</si>
  <si>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</si>
  <si>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</si>
  <si>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</si>
  <si>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</si>
  <si>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</si>
  <si>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</si>
  <si>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</si>
  <si>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</si>
  <si>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</si>
  <si>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</si>
  <si>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</si>
  <si>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</si>
  <si>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</si>
  <si>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</si>
  <si>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</si>
  <si>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</si>
  <si>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</si>
  <si>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</si>
  <si>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</si>
  <si>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</si>
  <si>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</si>
  <si>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</si>
  <si>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</si>
  <si>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</si>
  <si>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</si>
  <si>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</si>
  <si>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</si>
  <si>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</si>
  <si>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</si>
  <si>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</si>
  <si>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</si>
  <si>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</si>
  <si>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</si>
  <si>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</si>
  <si>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</si>
  <si>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</si>
  <si>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</si>
  <si>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</si>
  <si>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</si>
  <si>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</si>
  <si>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</si>
  <si>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</si>
  <si>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</si>
  <si>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</si>
  <si>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</si>
  <si>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</si>
  <si>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</si>
  <si>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</si>
  <si>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</si>
  <si>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</si>
  <si>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</si>
  <si>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</si>
  <si>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</si>
  <si>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</si>
  <si>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</si>
  <si>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</si>
  <si>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</si>
  <si>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</si>
  <si>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</si>
  <si>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</si>
  <si>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</si>
  <si>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</si>
  <si>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</si>
  <si>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</si>
  <si>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</si>
  <si>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</si>
  <si>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</si>
  <si>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</si>
  <si>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</si>
  <si>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</si>
  <si>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</si>
  <si>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</si>
  <si>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</si>
  <si>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</si>
  <si>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</si>
  <si>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</si>
  <si>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</si>
  <si>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</si>
  <si>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</si>
  <si>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</si>
  <si>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</si>
  <si>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</si>
  <si>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</si>
  <si>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</si>
  <si>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</si>
  <si>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</si>
  <si>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</si>
  <si>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</si>
  <si>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</si>
  <si>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</si>
  <si>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</si>
  <si>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</si>
  <si>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</si>
  <si>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</si>
  <si>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</si>
  <si>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</si>
  <si>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</si>
  <si>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</si>
  <si>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</si>
  <si>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</si>
  <si>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</si>
  <si>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</si>
  <si>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</si>
  <si>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</si>
  <si>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</si>
  <si>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</si>
  <si>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</si>
  <si>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</si>
  <si>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</si>
  <si>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</si>
  <si>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</si>
  <si>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</si>
  <si>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</si>
  <si>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</si>
  <si>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</si>
  <si>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</si>
  <si>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</si>
  <si>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</si>
  <si>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</si>
  <si>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</si>
  <si>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</si>
  <si>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</si>
  <si>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</si>
  <si>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</si>
  <si>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</si>
  <si>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</si>
  <si>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</si>
  <si>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</si>
  <si>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</si>
  <si>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</si>
  <si>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</si>
  <si>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</si>
  <si>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</si>
  <si>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</si>
  <si>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</si>
  <si>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</si>
  <si>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</si>
  <si>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</si>
  <si>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</si>
  <si>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</si>
  <si>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</si>
  <si>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</si>
  <si>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</si>
  <si>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</si>
  <si>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</si>
  <si>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</si>
  <si>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</si>
  <si>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</si>
  <si>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</si>
  <si>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</si>
  <si>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</si>
  <si>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</si>
  <si>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</si>
  <si>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</si>
  <si>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</si>
  <si>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</si>
  <si>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</si>
  <si>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</si>
  <si>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</si>
  <si>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</si>
  <si>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</si>
  <si>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</si>
  <si>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</si>
  <si>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</si>
  <si>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</si>
  <si>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</si>
  <si>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</si>
  <si>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</si>
  <si>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</si>
  <si>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</si>
  <si>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</si>
  <si>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</si>
  <si>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</si>
  <si>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</si>
  <si>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</si>
  <si>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</si>
  <si>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</si>
  <si>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</si>
  <si>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</si>
  <si>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</si>
  <si>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</si>
  <si>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</si>
  <si>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</si>
  <si>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</si>
  <si>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</si>
  <si>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</si>
  <si>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</si>
  <si>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</si>
  <si>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</si>
  <si>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</si>
  <si>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</si>
  <si>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</si>
  <si>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</si>
  <si>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</si>
  <si>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</si>
  <si>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</si>
  <si>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</si>
  <si>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</si>
  <si>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</si>
  <si>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</si>
  <si>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</si>
  <si>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</si>
  <si>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</si>
  <si>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</si>
  <si>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</si>
  <si>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</si>
  <si>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</si>
  <si>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</si>
  <si>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</si>
  <si>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</si>
  <si>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</si>
  <si>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</si>
  <si>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</si>
  <si>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</si>
  <si>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</si>
  <si>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</si>
  <si>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</si>
  <si>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</si>
  <si>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</si>
  <si>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</si>
  <si>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</si>
  <si>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</si>
  <si>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</si>
  <si>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</si>
  <si>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</si>
  <si>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</si>
  <si>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</si>
  <si>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</si>
  <si>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</si>
  <si>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</si>
  <si>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</si>
  <si>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</si>
  <si>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</si>
  <si>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</si>
  <si>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</si>
  <si>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</si>
  <si>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</si>
  <si>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</si>
  <si>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</si>
  <si>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</si>
  <si>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</si>
  <si>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</si>
  <si>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</si>
  <si>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</si>
  <si>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</si>
  <si>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</si>
  <si>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</si>
  <si>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</si>
  <si>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</si>
  <si>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</si>
  <si>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</si>
  <si>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</si>
  <si>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</si>
  <si>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</si>
  <si>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</si>
  <si>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</si>
  <si>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</si>
  <si>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</si>
  <si>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</si>
  <si>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</si>
  <si>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</si>
  <si>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</si>
  <si>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</si>
  <si>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</si>
  <si>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</si>
  <si>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</si>
  <si>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</si>
  <si>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</si>
  <si>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</si>
  <si>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</si>
  <si>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</si>
  <si>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</si>
  <si>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</si>
  <si>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</si>
  <si>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</si>
  <si>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</si>
  <si>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</si>
  <si>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</si>
  <si>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</si>
  <si>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</si>
  <si>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</si>
  <si>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</si>
  <si>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</si>
  <si>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</si>
  <si>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</si>
  <si>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</si>
  <si>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</si>
  <si>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</si>
  <si>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</si>
  <si>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</si>
  <si>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</si>
  <si>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</si>
  <si>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</si>
  <si>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</si>
  <si>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</si>
  <si>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</si>
  <si>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</si>
  <si>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</si>
  <si>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</si>
  <si>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</si>
  <si>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</si>
  <si>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</si>
  <si>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</si>
  <si>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</si>
  <si>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</si>
  <si>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</si>
  <si>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</si>
  <si>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</si>
  <si>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</si>
  <si>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</si>
  <si>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</si>
  <si>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</si>
  <si>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</si>
  <si>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</si>
  <si>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</si>
  <si>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</si>
  <si>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</si>
  <si>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</si>
  <si>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</si>
  <si>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</si>
  <si>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</si>
  <si>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</si>
  <si>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</si>
  <si>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</si>
  <si>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</si>
  <si>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</si>
  <si>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</si>
  <si>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</si>
  <si>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</si>
  <si>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</si>
  <si>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</si>
  <si>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</si>
  <si>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</si>
  <si>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</si>
  <si>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</si>
  <si>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</si>
  <si>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</si>
  <si>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</si>
  <si>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</si>
  <si>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</si>
  <si>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</si>
  <si>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</si>
  <si>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</si>
  <si>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</si>
  <si>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</si>
  <si>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</si>
  <si>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</si>
  <si>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</si>
  <si>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</si>
  <si>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</si>
  <si>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</si>
  <si>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</si>
  <si>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</si>
  <si>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</si>
  <si>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</si>
  <si>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</si>
  <si>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</si>
  <si>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</si>
  <si>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</si>
  <si>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</si>
  <si>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</si>
  <si>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</si>
  <si>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</si>
  <si>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</si>
  <si>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</si>
  <si>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</si>
  <si>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</si>
  <si>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</si>
  <si>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</si>
  <si>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</si>
  <si>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</si>
  <si>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</si>
  <si>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</si>
  <si>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</si>
  <si>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</si>
  <si>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</si>
  <si>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</si>
  <si>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</si>
  <si>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</si>
  <si>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</si>
  <si>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</si>
  <si>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</si>
  <si>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</si>
  <si>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</si>
  <si>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</si>
  <si>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</si>
  <si>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</si>
  <si>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</si>
  <si>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</si>
  <si>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</si>
  <si>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</si>
  <si>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</si>
  <si>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</si>
  <si>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</si>
  <si>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</si>
  <si>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</si>
  <si>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</si>
  <si>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</si>
  <si>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</si>
  <si>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</si>
  <si>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</si>
  <si>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</si>
  <si>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</si>
  <si>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</si>
  <si>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</si>
  <si>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</si>
  <si>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</si>
  <si>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</si>
  <si>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</si>
  <si>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</si>
  <si>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</si>
  <si>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</si>
  <si>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</si>
  <si>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</si>
  <si>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</si>
  <si>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</si>
  <si>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</si>
  <si>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</si>
  <si>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</si>
  <si>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</si>
  <si>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</si>
  <si>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</si>
  <si>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</si>
  <si>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</si>
  <si>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</si>
  <si>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</si>
  <si>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</si>
  <si>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</si>
  <si>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</si>
  <si>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</si>
  <si>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</si>
  <si>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</si>
  <si>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</si>
  <si>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</si>
  <si>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</si>
  <si>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</si>
  <si>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</si>
  <si>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</si>
  <si>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</si>
  <si>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</si>
  <si>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</si>
  <si>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</si>
  <si>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</si>
  <si>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</si>
  <si>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</si>
  <si>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</si>
  <si>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</si>
  <si>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</si>
  <si>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</si>
  <si>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</si>
  <si>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</si>
  <si>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</si>
  <si>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</si>
  <si>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</si>
  <si>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</si>
  <si>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</si>
  <si>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</si>
  <si>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</si>
  <si>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</si>
  <si>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</si>
  <si>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</si>
  <si>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</si>
  <si>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</si>
  <si>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</si>
  <si>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</si>
  <si>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</si>
  <si>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</si>
  <si>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</si>
  <si>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</si>
  <si>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</si>
  <si>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</si>
  <si>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</si>
  <si>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</si>
  <si>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</si>
  <si>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</si>
  <si>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</si>
  <si>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</si>
  <si>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</si>
  <si>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</si>
  <si>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</si>
  <si>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</si>
  <si>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</si>
  <si>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</si>
  <si>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</si>
  <si>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</si>
  <si>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</si>
  <si>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</si>
  <si>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</si>
  <si>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</si>
  <si>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</si>
  <si>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</si>
  <si>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</si>
  <si>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</si>
  <si>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</si>
  <si>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</si>
  <si>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</si>
  <si>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</si>
  <si>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</si>
  <si>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</si>
  <si>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</si>
  <si>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</si>
  <si>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</si>
  <si>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</si>
  <si>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</si>
  <si>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</si>
  <si>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</si>
  <si>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</si>
  <si>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</si>
  <si>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</si>
  <si>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</si>
  <si>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</si>
  <si>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</si>
  <si>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</si>
  <si>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</si>
  <si>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</si>
  <si>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</si>
  <si>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</si>
  <si>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</si>
  <si>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</si>
  <si>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</si>
  <si>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</si>
  <si>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</si>
  <si>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</si>
  <si>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</si>
  <si>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</si>
  <si>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</si>
  <si>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</si>
  <si>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</si>
  <si>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</si>
  <si>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</si>
  <si>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</si>
  <si>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</si>
  <si>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</si>
  <si>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</si>
  <si>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</si>
  <si>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</si>
  <si>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</si>
  <si>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</si>
  <si>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</si>
  <si>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</si>
  <si>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</si>
  <si>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</si>
  <si>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</si>
  <si>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</si>
  <si>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</si>
  <si>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</si>
  <si>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</si>
  <si>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</si>
  <si>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</si>
  <si>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</si>
  <si>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</si>
  <si>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</si>
  <si>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</si>
  <si>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</si>
  <si>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</si>
  <si>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</si>
  <si>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</si>
  <si>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</si>
  <si>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</si>
  <si>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</si>
  <si>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</si>
  <si>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</si>
  <si>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</si>
  <si>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</si>
  <si>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</si>
  <si>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</si>
  <si>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</si>
  <si>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</si>
  <si>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</si>
  <si>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</si>
  <si>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</si>
  <si>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</si>
  <si>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</si>
  <si>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</si>
  <si>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</si>
  <si>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</si>
  <si>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</si>
  <si>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</si>
  <si>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</si>
  <si>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</si>
  <si>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</si>
  <si>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</si>
  <si>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</si>
  <si>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</si>
  <si>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</si>
  <si>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</si>
  <si>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</si>
  <si>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</si>
  <si>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</si>
  <si>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</si>
  <si>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</si>
  <si>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</si>
  <si>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</si>
  <si>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</si>
  <si>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</si>
  <si>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</si>
  <si>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</si>
  <si>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</si>
  <si>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</si>
  <si>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</si>
  <si>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</si>
  <si>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</si>
  <si>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</si>
  <si>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</si>
  <si>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</si>
  <si>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</si>
  <si>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</si>
  <si>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</si>
  <si>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</si>
  <si>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</si>
  <si>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</si>
  <si>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</si>
  <si>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</si>
  <si>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</si>
  <si>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</si>
  <si>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</si>
  <si>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</si>
  <si>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</si>
  <si>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</si>
  <si>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</si>
  <si>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</si>
  <si>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</si>
  <si>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</si>
  <si>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</si>
  <si>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</si>
  <si>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</si>
  <si>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</si>
  <si>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</si>
  <si>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</si>
  <si>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</si>
  <si>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</si>
  <si>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</si>
  <si>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</si>
  <si>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</si>
  <si>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</si>
  <si>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</si>
  <si>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</si>
  <si>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</si>
  <si>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</si>
  <si>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</si>
  <si>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</si>
  <si>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</si>
  <si>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</si>
  <si>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</si>
  <si>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</si>
  <si>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</si>
  <si>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</si>
  <si>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</si>
  <si>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</si>
  <si>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</si>
  <si>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</si>
  <si>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</si>
  <si>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</si>
  <si>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</si>
  <si>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</si>
  <si>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</si>
  <si>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</si>
  <si>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</si>
  <si>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</si>
  <si>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</si>
  <si>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</si>
  <si>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</si>
  <si>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</si>
  <si>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</si>
  <si>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</si>
  <si>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</si>
  <si>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</si>
  <si>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</si>
  <si>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</si>
  <si>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</si>
  <si>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</si>
  <si>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</si>
  <si>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</si>
  <si>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</si>
  <si>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</si>
  <si>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</si>
  <si>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</si>
  <si>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</si>
  <si>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</si>
  <si>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</si>
  <si>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</si>
  <si>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</si>
  <si>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</si>
  <si>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</si>
  <si>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</si>
  <si>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</si>
  <si>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</si>
  <si>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</si>
  <si>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</si>
  <si>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</si>
  <si>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</si>
  <si>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</si>
  <si>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</si>
  <si>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</si>
  <si>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</si>
  <si>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</si>
  <si>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</si>
  <si>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</si>
  <si>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</si>
  <si>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</si>
  <si>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</si>
  <si>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</si>
  <si>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</si>
  <si>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</si>
  <si>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</si>
  <si>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</si>
  <si>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</si>
  <si>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</si>
  <si>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</si>
  <si>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</si>
  <si>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</si>
  <si>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</si>
  <si>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</si>
  <si>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</si>
  <si>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</si>
  <si>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</si>
  <si>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</si>
  <si>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</si>
  <si>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</si>
  <si>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</si>
  <si>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</si>
  <si>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</si>
  <si>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</si>
  <si>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</si>
  <si>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</si>
  <si>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</si>
  <si>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</si>
  <si>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</si>
  <si>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</si>
  <si>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</si>
  <si>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</si>
  <si>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</si>
  <si>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</si>
  <si>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</si>
  <si>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</si>
  <si>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</si>
  <si>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</si>
  <si>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</si>
  <si>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</si>
  <si>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</si>
  <si>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</si>
  <si>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</si>
  <si>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</si>
  <si>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</si>
  <si>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</si>
  <si>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</si>
  <si>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</si>
  <si>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</si>
  <si>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</si>
  <si>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</si>
  <si>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</si>
  <si>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</si>
  <si>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</si>
  <si>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</si>
  <si>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</si>
  <si>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</si>
  <si>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</si>
  <si>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</si>
  <si>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</si>
  <si>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</si>
  <si>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</si>
  <si>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</si>
  <si>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</si>
  <si>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</si>
  <si>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</si>
  <si>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</si>
  <si>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</si>
  <si>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</si>
  <si>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</si>
  <si>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</si>
  <si>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</si>
  <si>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</si>
  <si>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</si>
  <si>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</si>
  <si>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</si>
  <si>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</si>
  <si>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</si>
  <si>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</si>
  <si>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</si>
  <si>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</si>
  <si>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</si>
  <si>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</si>
  <si>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</si>
  <si>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</si>
  <si>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</si>
  <si>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</si>
  <si>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</si>
  <si>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</si>
  <si>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</si>
  <si>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</si>
  <si>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</si>
  <si>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</si>
  <si>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</si>
  <si>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</si>
  <si>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</si>
  <si>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</si>
  <si>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</si>
  <si>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</si>
  <si>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</si>
  <si>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</si>
  <si>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</si>
  <si>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</si>
  <si>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</si>
  <si>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</si>
  <si>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</si>
  <si>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</si>
  <si>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</si>
  <si>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</si>
  <si>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</si>
  <si>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</si>
  <si>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</si>
  <si>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</si>
  <si>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</si>
  <si>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</si>
  <si>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</si>
  <si>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</si>
  <si>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</si>
  <si>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</si>
  <si>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</si>
  <si>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</si>
  <si>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</si>
  <si>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</si>
  <si>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</si>
  <si>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</si>
  <si>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</si>
  <si>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</si>
  <si>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</si>
  <si>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</si>
  <si>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</si>
  <si>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</si>
  <si>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</si>
  <si>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</si>
  <si>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</si>
  <si>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</si>
  <si>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</si>
  <si>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</si>
  <si>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</si>
  <si>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</si>
  <si>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</si>
  <si>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</si>
  <si>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</si>
  <si>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</si>
  <si>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</si>
  <si>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</si>
  <si>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</si>
  <si>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</si>
  <si>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</si>
  <si>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</si>
  <si>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</si>
  <si>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</si>
  <si>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</si>
  <si>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</si>
  <si>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</si>
  <si>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</si>
  <si>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</si>
  <si>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</si>
  <si>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</si>
  <si>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</si>
  <si>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</si>
  <si>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</si>
  <si>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</si>
  <si>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</si>
  <si>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</si>
  <si>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</si>
  <si>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</si>
  <si>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</si>
  <si>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</si>
  <si>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</si>
  <si>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</si>
  <si>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</si>
  <si>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</si>
  <si>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</si>
  <si>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</si>
  <si>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</si>
  <si>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</si>
  <si>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</si>
  <si>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</si>
  <si>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</si>
  <si>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</si>
  <si>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</si>
  <si>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</si>
  <si>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</si>
  <si>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</si>
  <si>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</si>
  <si>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</si>
  <si>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</si>
  <si>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</si>
  <si>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</si>
  <si>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</si>
  <si>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</si>
  <si>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</si>
  <si>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</si>
  <si>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</si>
  <si>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</si>
  <si>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</si>
  <si>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</si>
  <si>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</si>
  <si>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</si>
  <si>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</si>
  <si>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</si>
  <si>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</si>
  <si>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</si>
  <si>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</si>
  <si>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</si>
  <si>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</si>
  <si>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</si>
  <si>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</si>
  <si>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</si>
  <si>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</si>
  <si>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</si>
  <si>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</si>
  <si>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</si>
  <si>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</si>
  <si>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</si>
  <si>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</si>
  <si>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</si>
  <si>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</si>
  <si>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</si>
  <si>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</si>
  <si>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</si>
  <si>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</si>
  <si>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</si>
  <si>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</si>
  <si>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</si>
  <si>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</si>
  <si>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</si>
  <si>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</si>
  <si>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</si>
  <si>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</si>
  <si>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</si>
  <si>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</si>
  <si>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</si>
  <si>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</si>
  <si>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</si>
  <si>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</si>
  <si>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</si>
  <si>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</si>
  <si>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</si>
  <si>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</si>
  <si>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</si>
  <si>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</si>
  <si>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</si>
  <si>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</si>
  <si>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</si>
  <si>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</si>
  <si>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</si>
  <si>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</si>
  <si>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</si>
  <si>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</si>
  <si>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</si>
  <si>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</si>
  <si>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</si>
  <si>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</si>
  <si>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</si>
  <si>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</si>
  <si>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</si>
  <si>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</si>
  <si>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</si>
  <si>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</si>
  <si>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</si>
  <si>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</si>
  <si>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</si>
  <si>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</si>
  <si>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</si>
  <si>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</si>
  <si>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</si>
  <si>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</si>
  <si>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</si>
  <si>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</si>
  <si>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</si>
  <si>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</si>
  <si>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</si>
  <si>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</si>
  <si>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</si>
  <si>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</si>
  <si>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</si>
  <si>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</si>
  <si>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</si>
  <si>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</si>
  <si>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</si>
  <si>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</si>
  <si>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</si>
  <si>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</si>
  <si>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</si>
  <si>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</si>
  <si>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</si>
  <si>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</si>
  <si>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</si>
  <si>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</si>
  <si>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</si>
  <si>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</si>
  <si>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</si>
  <si>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</si>
  <si>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</si>
  <si>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</si>
  <si>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</si>
  <si>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</si>
  <si>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</si>
  <si>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</si>
  <si>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</si>
  <si>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</si>
  <si>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</si>
  <si>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</si>
  <si>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</si>
  <si>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</si>
  <si>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</si>
  <si>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</si>
  <si>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</si>
  <si>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</si>
  <si>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</si>
  <si>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</si>
  <si>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</si>
  <si>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</si>
  <si>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</si>
  <si>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</si>
  <si>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</si>
  <si>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</si>
  <si>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</si>
  <si>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</si>
  <si>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</si>
  <si>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</si>
  <si>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</si>
  <si>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</si>
  <si>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</si>
  <si>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</si>
  <si>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</si>
  <si>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</si>
  <si>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</si>
  <si>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</si>
  <si>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</si>
  <si>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</si>
  <si>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</si>
  <si>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</si>
  <si>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</si>
  <si>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</si>
  <si>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</si>
  <si>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</si>
  <si>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</si>
  <si>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</si>
  <si>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</si>
  <si>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</si>
  <si>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</si>
  <si>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</si>
  <si>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</si>
  <si>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</si>
  <si>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</si>
  <si>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</si>
  <si>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</si>
  <si>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</si>
  <si>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</si>
  <si>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</si>
  <si>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</si>
  <si>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</si>
  <si>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</si>
  <si>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</si>
  <si>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</si>
  <si>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</si>
  <si>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</si>
  <si>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</si>
  <si>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</si>
  <si>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</si>
  <si>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</si>
  <si>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</si>
  <si>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</si>
  <si>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</si>
  <si>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</si>
  <si>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</si>
  <si>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</si>
  <si>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</si>
  <si>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</si>
  <si>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</si>
  <si>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</si>
  <si>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</si>
  <si>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</si>
  <si>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</si>
  <si>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</si>
  <si>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</si>
  <si>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</si>
  <si>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</si>
  <si>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</si>
  <si>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</si>
  <si>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</si>
  <si>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</si>
  <si>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</si>
  <si>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</si>
  <si>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</si>
  <si>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</si>
  <si>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</si>
  <si>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</si>
  <si>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</si>
  <si>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</si>
  <si>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</si>
  <si>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</si>
  <si>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</si>
  <si>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</si>
  <si>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</si>
  <si>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</si>
  <si>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</si>
  <si>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</si>
  <si>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</si>
  <si>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</si>
  <si>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</si>
  <si>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</si>
  <si>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</si>
  <si>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</si>
  <si>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</si>
  <si>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</si>
  <si>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</si>
  <si>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</si>
  <si>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</si>
  <si>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</si>
  <si>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</si>
  <si>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</si>
  <si>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</si>
  <si>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</si>
  <si>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</si>
  <si>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</si>
  <si>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</si>
  <si>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</si>
  <si>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</si>
  <si>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</si>
  <si>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</si>
  <si>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</si>
  <si>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</si>
  <si>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</si>
  <si>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</si>
  <si>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</si>
  <si>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</si>
  <si>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</si>
  <si>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</si>
  <si>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</si>
  <si>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</si>
  <si>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</si>
  <si>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</si>
  <si>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</si>
  <si>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</si>
  <si>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</si>
  <si>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</si>
  <si>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</si>
  <si>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</si>
  <si>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</si>
  <si>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</si>
  <si>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</si>
  <si>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</si>
  <si>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</si>
  <si>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</si>
  <si>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</si>
  <si>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</si>
  <si>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</si>
  <si>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</si>
  <si>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</si>
  <si>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</si>
  <si>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</si>
  <si>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</si>
  <si>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</si>
  <si>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</si>
  <si>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</si>
  <si>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</si>
  <si>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</si>
  <si>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</si>
  <si>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</si>
  <si>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</si>
  <si>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</si>
  <si>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</si>
  <si>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</si>
  <si>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</si>
  <si>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</si>
  <si>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</si>
  <si>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</si>
  <si>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</si>
  <si>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</si>
  <si>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</si>
  <si>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</si>
  <si>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</si>
  <si>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</si>
  <si>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</si>
  <si>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</si>
  <si>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</si>
  <si>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</si>
  <si>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</si>
  <si>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</si>
  <si>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</si>
  <si>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</si>
  <si>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</si>
  <si>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</si>
  <si>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</si>
  <si>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</si>
  <si>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</si>
  <si>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</si>
  <si>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</si>
  <si>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</si>
  <si>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</si>
  <si>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</si>
  <si>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</si>
  <si>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</si>
  <si>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</si>
  <si>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</si>
  <si>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</si>
  <si>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</si>
  <si>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</si>
  <si>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</si>
  <si>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</si>
  <si>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</si>
  <si>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</si>
  <si>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</si>
  <si>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</si>
  <si>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</si>
  <si>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</si>
  <si>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</si>
  <si>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</si>
  <si>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</si>
  <si>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</si>
  <si>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</si>
  <si>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</si>
  <si>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</si>
  <si>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</si>
  <si>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</si>
  <si>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</si>
  <si>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</si>
  <si>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</si>
  <si>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</si>
  <si>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</si>
  <si>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</si>
  <si>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</si>
  <si>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</si>
  <si>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</si>
  <si>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</si>
  <si>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</si>
  <si>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</si>
  <si>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</si>
  <si>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</si>
  <si>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</si>
  <si>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</si>
  <si>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</si>
  <si>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</si>
  <si>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</si>
  <si>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</si>
  <si>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</si>
  <si>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</si>
  <si>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</si>
  <si>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</si>
  <si>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</si>
  <si>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</si>
  <si>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</si>
  <si>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</si>
  <si>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</si>
  <si>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</si>
  <si>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</si>
  <si>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</si>
  <si>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</si>
  <si>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</si>
  <si>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</si>
  <si>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</si>
  <si>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</si>
  <si>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</si>
  <si>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</si>
  <si>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</si>
  <si>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</si>
  <si>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</si>
  <si>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</si>
  <si>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</si>
  <si>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</si>
  <si>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</si>
  <si>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</si>
  <si>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</si>
  <si>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</si>
  <si>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</si>
  <si>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</si>
  <si>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</si>
  <si>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</si>
  <si>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</si>
  <si>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</si>
  <si>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</si>
  <si>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</si>
  <si>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</si>
  <si>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</si>
  <si>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</si>
  <si>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</si>
  <si>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</si>
  <si>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</si>
  <si>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</si>
  <si>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</si>
  <si>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</si>
  <si>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</si>
  <si>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</si>
  <si>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</si>
  <si>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</si>
  <si>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</si>
  <si>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</si>
  <si>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</si>
  <si>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</si>
  <si>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</si>
  <si>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</si>
  <si>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</si>
  <si>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</si>
  <si>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</si>
  <si>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</si>
  <si>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</si>
  <si>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</si>
  <si>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</si>
  <si>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</si>
  <si>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</si>
  <si>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</si>
  <si>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</si>
  <si>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</si>
  <si>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</si>
  <si>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</si>
  <si>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</si>
  <si>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</si>
  <si>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</si>
  <si>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</si>
  <si>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</si>
  <si>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</si>
  <si>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</si>
  <si>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</si>
  <si>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</si>
  <si>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</si>
  <si>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</si>
  <si>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</si>
  <si>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</si>
  <si>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</si>
  <si>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</si>
  <si>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</si>
  <si>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</si>
  <si>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</si>
  <si>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</si>
  <si>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</si>
  <si>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</si>
  <si>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</si>
  <si>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</si>
  <si>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</si>
  <si>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</si>
  <si>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</si>
  <si>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</si>
  <si>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</si>
  <si>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</si>
  <si>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</si>
  <si>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</si>
  <si>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</si>
  <si>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</si>
  <si>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</si>
  <si>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</si>
  <si>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</si>
  <si>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</si>
  <si>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</si>
  <si>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</si>
  <si>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</si>
  <si>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</si>
  <si>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</si>
  <si>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</si>
  <si>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</si>
  <si>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</si>
  <si>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</si>
  <si>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</si>
  <si>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</si>
  <si>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</si>
  <si>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</si>
  <si>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</si>
  <si>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</si>
  <si>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</si>
  <si>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</si>
  <si>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</si>
  <si>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</si>
  <si>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</si>
  <si>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</si>
  <si>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</si>
  <si>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</si>
  <si>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</si>
  <si>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</si>
  <si>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</si>
  <si>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</si>
  <si>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</si>
  <si>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</si>
  <si>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</si>
  <si>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</si>
  <si>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</si>
  <si>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</si>
  <si>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</si>
  <si>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</si>
  <si>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</si>
  <si>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</si>
  <si>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</si>
  <si>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</si>
  <si>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</si>
  <si>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</si>
  <si>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</si>
  <si>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</si>
  <si>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</si>
  <si>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</si>
  <si>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</si>
  <si>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</si>
  <si>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</si>
  <si>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</si>
  <si>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</si>
  <si>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</si>
  <si>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</si>
  <si>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</si>
  <si>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</si>
  <si>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</si>
  <si>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</si>
  <si>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</si>
  <si>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</si>
  <si>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</si>
  <si>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</si>
  <si>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</si>
  <si>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</si>
  <si>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</si>
  <si>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</si>
  <si>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</si>
  <si>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</si>
  <si>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</si>
  <si>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</si>
  <si>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</si>
  <si>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</si>
  <si>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</si>
  <si>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</si>
  <si>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</si>
  <si>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</si>
  <si>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</si>
  <si>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</si>
  <si>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</si>
  <si>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</si>
  <si>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</si>
  <si>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</si>
  <si>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</si>
  <si>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</si>
  <si>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</si>
  <si>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</si>
  <si>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</si>
  <si>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</si>
  <si>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</si>
  <si>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</si>
  <si>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</si>
  <si>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</si>
  <si>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</si>
  <si>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</si>
  <si>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</si>
  <si>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</si>
  <si>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</si>
  <si>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</si>
  <si>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</si>
  <si>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</si>
  <si>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</si>
  <si>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</si>
  <si>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</si>
  <si>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</si>
  <si>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</si>
  <si>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</si>
  <si>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</si>
  <si>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</si>
  <si>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</si>
  <si>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</si>
  <si>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</si>
  <si>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</si>
  <si>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</si>
  <si>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</si>
  <si>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</si>
  <si>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</si>
  <si>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</si>
  <si>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</si>
  <si>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</si>
  <si>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</si>
  <si>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</si>
  <si>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</si>
  <si>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</si>
  <si>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</si>
  <si>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</si>
  <si>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</si>
  <si>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</si>
  <si>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</si>
  <si>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</si>
  <si>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</si>
  <si>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</si>
  <si>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</si>
  <si>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</si>
  <si>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</si>
  <si>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</si>
  <si>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</si>
  <si>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</si>
  <si>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</si>
  <si>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</si>
  <si>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</si>
  <si>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</si>
  <si>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</si>
  <si>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</si>
  <si>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</si>
  <si>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</si>
  <si>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</si>
  <si>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</si>
  <si>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</si>
  <si>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</si>
  <si>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</si>
  <si>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</si>
  <si>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</si>
  <si>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</si>
  <si>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</si>
  <si>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</si>
  <si>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</si>
  <si>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</si>
  <si>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</si>
  <si>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</si>
  <si>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</si>
  <si>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</si>
  <si>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</si>
  <si>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</si>
  <si>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</si>
  <si>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</si>
  <si>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</si>
  <si>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</si>
  <si>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</si>
  <si>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</si>
  <si>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</si>
  <si>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</si>
  <si>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</si>
  <si>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</si>
  <si>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</si>
  <si>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</si>
  <si>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</si>
  <si>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</si>
  <si>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</si>
  <si>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</si>
  <si>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</si>
  <si>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</si>
  <si>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</si>
  <si>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</si>
  <si>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</si>
  <si>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</si>
  <si>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</si>
  <si>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</si>
  <si>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</si>
  <si>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</si>
  <si>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</si>
  <si>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</si>
  <si>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</si>
  <si>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</si>
  <si>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</si>
  <si>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</si>
  <si>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</si>
  <si>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</si>
  <si>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</si>
  <si>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</si>
  <si>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</si>
  <si>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</si>
  <si>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</si>
  <si>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</si>
  <si>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</si>
  <si>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</si>
  <si>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</si>
  <si>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</si>
  <si>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</si>
  <si>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</si>
  <si>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</si>
  <si>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</si>
  <si>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</si>
  <si>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</si>
  <si>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</si>
  <si>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</si>
  <si>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</si>
  <si>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</si>
  <si>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</si>
  <si>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</si>
  <si>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</si>
  <si>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</si>
  <si>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</si>
  <si>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</si>
  <si>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</si>
  <si>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</si>
  <si>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</si>
  <si>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</si>
  <si>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</si>
  <si>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</si>
  <si>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</si>
  <si>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</si>
  <si>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</si>
  <si>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</si>
  <si>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</si>
  <si>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</si>
  <si>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</si>
  <si>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</si>
  <si>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</si>
  <si>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</si>
  <si>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</si>
  <si>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</si>
  <si>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</si>
  <si>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</si>
  <si>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</si>
  <si>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</si>
  <si>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</si>
  <si>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</si>
  <si>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</si>
  <si>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</si>
  <si>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</si>
  <si>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</si>
  <si>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</si>
  <si>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</si>
  <si>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</si>
  <si>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</si>
  <si>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</si>
  <si>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</si>
  <si>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</si>
  <si>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</si>
  <si>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</si>
  <si>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</si>
  <si>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</si>
  <si>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</si>
  <si>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</si>
  <si>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</si>
  <si>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</si>
  <si>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</si>
  <si>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</si>
  <si>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</si>
  <si>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</si>
  <si>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</si>
  <si>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</si>
  <si>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</si>
  <si>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</si>
  <si>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</si>
  <si>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</si>
  <si>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</si>
  <si>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</si>
  <si>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</si>
  <si>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</si>
  <si>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</si>
  <si>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</si>
  <si>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</si>
  <si>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</si>
  <si>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</si>
  <si>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</si>
  <si>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</si>
  <si>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</si>
  <si>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</si>
  <si>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</si>
  <si>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</si>
  <si>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</si>
  <si>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</si>
  <si>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</si>
  <si>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</si>
  <si>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</si>
  <si>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</si>
  <si>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</si>
  <si>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</si>
  <si>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</si>
  <si>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</si>
  <si>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</si>
  <si>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</si>
  <si>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</si>
  <si>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</si>
  <si>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</si>
  <si>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</si>
  <si>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</si>
  <si>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</si>
  <si>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</si>
  <si>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</si>
  <si>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</si>
  <si>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</si>
  <si>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</si>
  <si>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</si>
  <si>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</si>
  <si>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</si>
  <si>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</si>
  <si>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</si>
  <si>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</si>
  <si>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</si>
  <si>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</si>
  <si>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</si>
  <si>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</si>
  <si>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</si>
  <si>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</si>
  <si>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</si>
  <si>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</si>
  <si>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</si>
  <si>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</si>
  <si>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</si>
  <si>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</si>
  <si>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</si>
  <si>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</si>
  <si>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</si>
  <si>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</si>
  <si>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</si>
  <si>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</si>
  <si>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</si>
  <si>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</si>
  <si>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</si>
  <si>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</si>
  <si>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</si>
  <si>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</si>
  <si>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</si>
  <si>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</si>
  <si>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</si>
  <si>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</si>
  <si>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</si>
  <si>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</si>
  <si>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</si>
  <si>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</si>
  <si>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</si>
  <si>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</si>
  <si>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</si>
  <si>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</si>
  <si>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</si>
  <si>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</si>
  <si>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</si>
  <si>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</si>
  <si>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</si>
  <si>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</si>
  <si>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</si>
  <si>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</si>
  <si>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</si>
  <si>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</si>
  <si>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</si>
  <si>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</si>
  <si>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</si>
  <si>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</si>
  <si>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</si>
  <si>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</si>
  <si>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</si>
  <si>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</si>
  <si>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</si>
  <si>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</si>
  <si>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</si>
  <si>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</si>
  <si>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</si>
  <si>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</si>
  <si>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</si>
  <si>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</si>
  <si>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</si>
  <si>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</si>
  <si>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</si>
  <si>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</si>
  <si>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</si>
  <si>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</si>
  <si>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</si>
  <si>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</si>
  <si>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</si>
  <si>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</si>
  <si>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</si>
  <si>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</si>
  <si>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</si>
  <si>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</si>
  <si>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</si>
  <si>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</si>
  <si>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</si>
  <si>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</si>
  <si>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</si>
  <si>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</si>
  <si>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</si>
  <si>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</si>
  <si>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</si>
  <si>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</si>
  <si>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</si>
  <si>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</si>
  <si>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</si>
  <si>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</si>
  <si>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</si>
  <si>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</si>
  <si>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</si>
  <si>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</si>
  <si>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</si>
  <si>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</si>
  <si>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</si>
  <si>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</si>
  <si>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</si>
  <si>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</si>
  <si>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</si>
  <si>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</si>
  <si>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</si>
  <si>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</si>
  <si>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</si>
  <si>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</si>
  <si>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</si>
  <si>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</si>
  <si>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</si>
  <si>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</si>
  <si>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</si>
  <si>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</si>
  <si>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</si>
  <si>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</si>
  <si>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</si>
  <si>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</si>
  <si>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</si>
  <si>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</si>
  <si>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</si>
  <si>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</si>
  <si>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</si>
  <si>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</si>
  <si>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</si>
  <si>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</si>
  <si>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</si>
  <si>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</si>
  <si>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</si>
  <si>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</si>
  <si>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</si>
  <si>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</si>
  <si>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</si>
  <si>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</si>
  <si>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</si>
  <si>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</si>
  <si>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</si>
  <si>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</si>
  <si>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</si>
  <si>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</si>
  <si>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</si>
  <si>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</si>
  <si>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</si>
  <si>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</si>
  <si>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</si>
  <si>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</si>
  <si>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</si>
  <si>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</si>
  <si>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</si>
  <si>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</si>
  <si>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</si>
  <si>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</si>
  <si>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</si>
  <si>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</si>
  <si>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</si>
  <si>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</si>
  <si>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</si>
  <si>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</si>
  <si>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</si>
  <si>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</si>
  <si>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</si>
  <si>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</si>
  <si>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</si>
  <si>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</si>
  <si>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</si>
  <si>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</si>
  <si>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</si>
  <si>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</si>
  <si>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</si>
  <si>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</si>
  <si>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</si>
  <si>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</si>
  <si>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</si>
  <si>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</si>
  <si>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</si>
  <si>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</si>
  <si>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</si>
  <si>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</si>
  <si>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</si>
  <si>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</si>
  <si>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</si>
  <si>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</si>
  <si>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</si>
  <si>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</si>
  <si>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</si>
  <si>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</si>
  <si>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</si>
  <si>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</si>
  <si>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</si>
  <si>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</si>
  <si>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</si>
  <si>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</si>
  <si>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</si>
  <si>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</si>
  <si>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</si>
  <si>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</si>
  <si>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</si>
  <si>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</si>
  <si>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</si>
  <si>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</si>
  <si>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</si>
  <si>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</si>
  <si>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</si>
  <si>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</si>
  <si>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</si>
  <si>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</si>
  <si>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</si>
  <si>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</si>
  <si>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</si>
  <si>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</si>
  <si>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</si>
  <si>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</si>
  <si>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</si>
  <si>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</si>
  <si>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</si>
  <si>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</si>
  <si>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</si>
  <si>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</si>
  <si>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</si>
  <si>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</si>
  <si>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</si>
  <si>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</si>
  <si>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</si>
  <si>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</si>
  <si>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</si>
  <si>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</si>
  <si>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</si>
  <si>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</si>
  <si>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</si>
  <si>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</si>
  <si>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</si>
  <si>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</si>
  <si>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</si>
  <si>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</si>
  <si>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</si>
  <si>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</si>
  <si>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</si>
  <si>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</si>
  <si>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</si>
  <si>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</si>
  <si>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</si>
  <si>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</si>
  <si>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</si>
  <si>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</si>
  <si>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</si>
  <si>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</si>
  <si>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</si>
  <si>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</si>
  <si>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</si>
  <si>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</si>
  <si>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</si>
  <si>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</si>
  <si>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</si>
  <si>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</si>
  <si>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</si>
  <si>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</si>
  <si>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</si>
  <si>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</si>
  <si>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</si>
  <si>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</si>
  <si>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</si>
  <si>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</si>
  <si>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</si>
  <si>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</si>
  <si>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</si>
  <si>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</si>
  <si>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</si>
  <si>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</si>
  <si>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</si>
  <si>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</si>
  <si>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</si>
  <si>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</si>
  <si>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</si>
  <si>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</si>
  <si>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</si>
  <si>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</si>
  <si>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</si>
  <si>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</si>
  <si>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</si>
  <si>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</si>
  <si>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</si>
  <si>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</si>
  <si>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</si>
  <si>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</si>
  <si>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</si>
  <si>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</si>
  <si>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</si>
  <si>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</si>
  <si>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</si>
  <si>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</si>
  <si>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</si>
  <si>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</si>
  <si>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</si>
  <si>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</si>
  <si>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</si>
  <si>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</si>
  <si>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</si>
  <si>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</si>
  <si>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</si>
  <si>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</si>
  <si>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</si>
  <si>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</si>
  <si>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</si>
  <si>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</si>
  <si>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</si>
  <si>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</si>
  <si>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</si>
  <si>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</si>
  <si>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</si>
  <si>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</si>
  <si>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</si>
  <si>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</si>
  <si>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</si>
  <si>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</si>
  <si>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</si>
  <si>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</si>
  <si>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</si>
  <si>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</si>
  <si>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</si>
  <si>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</si>
  <si>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</si>
  <si>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</si>
  <si>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</si>
  <si>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</si>
  <si>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</si>
  <si>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</si>
  <si>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</si>
  <si>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</si>
  <si>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</si>
  <si>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</si>
  <si>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</si>
  <si>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</si>
  <si>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</si>
  <si>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</si>
  <si>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</si>
  <si>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</si>
  <si>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</si>
  <si>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</si>
  <si>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</si>
  <si>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</si>
  <si>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</si>
  <si>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</si>
  <si>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</si>
  <si>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</si>
  <si>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</si>
  <si>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</si>
  <si>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</si>
  <si>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</si>
  <si>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</si>
  <si>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</si>
  <si>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</si>
  <si>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</si>
  <si>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</si>
  <si>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</si>
  <si>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</si>
  <si>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</si>
  <si>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</si>
  <si>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</si>
  <si>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</si>
  <si>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</si>
  <si>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</si>
  <si>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</si>
  <si>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</si>
  <si>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</si>
  <si>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</si>
  <si>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</si>
  <si>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</si>
  <si>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</si>
  <si>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</si>
  <si>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</si>
  <si>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</si>
  <si>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</si>
  <si>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</si>
  <si>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</si>
  <si>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</si>
  <si>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</si>
  <si>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</si>
  <si>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</si>
  <si>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</si>
  <si>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</si>
  <si>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</si>
  <si>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</si>
  <si>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</si>
  <si>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</si>
  <si>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</si>
  <si>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</si>
  <si>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</si>
  <si>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</si>
  <si>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</si>
  <si>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</si>
  <si>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</si>
  <si>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</si>
  <si>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</si>
  <si>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</si>
  <si>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</si>
  <si>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</si>
  <si>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</si>
  <si>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</si>
  <si>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</si>
  <si>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</si>
  <si>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</si>
  <si>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</si>
  <si>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</si>
  <si>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</si>
  <si>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</si>
  <si>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</si>
  <si>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</si>
  <si>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</si>
  <si>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</si>
  <si>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</si>
  <si>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</si>
  <si>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</si>
  <si>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</si>
  <si>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</si>
  <si>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</si>
  <si>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</si>
  <si>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</si>
  <si>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</si>
  <si>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</si>
  <si>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</si>
  <si>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</si>
  <si>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</si>
  <si>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</si>
  <si>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</si>
  <si>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</si>
  <si>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</si>
  <si>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</si>
  <si>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</si>
  <si>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</si>
  <si>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</si>
  <si>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</si>
  <si>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</si>
  <si>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</si>
  <si>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</si>
  <si>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</si>
  <si>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</si>
  <si>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</si>
  <si>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</si>
  <si>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</si>
  <si>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</si>
  <si>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</si>
  <si>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</si>
  <si>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</si>
  <si>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</si>
  <si>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</si>
  <si>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</si>
  <si>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</si>
  <si>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</si>
  <si>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</si>
  <si>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</si>
  <si>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</si>
  <si>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</si>
  <si>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</si>
  <si>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</si>
  <si>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</si>
  <si>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</si>
  <si>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</si>
  <si>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</si>
  <si>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</si>
  <si>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</si>
  <si>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</si>
  <si>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</si>
  <si>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</si>
  <si>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</si>
  <si>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</si>
  <si>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</si>
  <si>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</si>
  <si>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</si>
  <si>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</si>
  <si>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</si>
  <si>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</si>
  <si>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</si>
  <si>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</si>
  <si>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</si>
  <si>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</si>
  <si>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</si>
  <si>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</si>
  <si>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</si>
  <si>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</si>
  <si>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</si>
  <si>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</si>
  <si>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</si>
  <si>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</si>
  <si>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</si>
  <si>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</si>
  <si>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</si>
  <si>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</si>
  <si>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</si>
  <si>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</si>
  <si>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</si>
  <si>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</si>
  <si>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</si>
  <si>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</si>
  <si>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</si>
  <si>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</si>
  <si>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</si>
  <si>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</si>
  <si>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</si>
  <si>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</si>
  <si>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</si>
  <si>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</si>
  <si>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</si>
  <si>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</si>
  <si>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</si>
  <si>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</si>
  <si>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</si>
  <si>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</si>
  <si>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</si>
  <si>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</si>
  <si>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</si>
  <si>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</si>
  <si>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</si>
  <si>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</si>
  <si>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</si>
  <si>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</si>
  <si>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</si>
  <si>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</si>
  <si>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</si>
  <si>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</si>
  <si>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</si>
  <si>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</si>
  <si>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</si>
  <si>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</si>
  <si>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</si>
  <si>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</si>
  <si>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</si>
  <si>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</si>
  <si>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</si>
  <si>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</si>
  <si>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</si>
  <si>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</si>
  <si>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</si>
  <si>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</si>
  <si>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</si>
  <si>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</si>
  <si>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</si>
  <si>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</si>
  <si>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</si>
  <si>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</si>
  <si>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</si>
  <si>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</si>
  <si>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</si>
  <si>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</si>
  <si>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</si>
  <si>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</si>
  <si>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</si>
  <si>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</si>
  <si>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</si>
  <si>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</si>
  <si>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</si>
  <si>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</si>
  <si>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</si>
  <si>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</si>
  <si>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</si>
  <si>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</si>
  <si>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</si>
  <si>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</si>
  <si>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</si>
  <si>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</si>
  <si>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</si>
  <si>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</si>
  <si>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</si>
  <si>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</si>
  <si>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</si>
  <si>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</si>
  <si>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</si>
  <si>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</si>
  <si>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</si>
  <si>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</si>
  <si>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</si>
  <si>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</si>
  <si>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</si>
  <si>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</si>
  <si>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</si>
  <si>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</si>
  <si>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</si>
  <si>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</si>
  <si>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</si>
  <si>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</si>
  <si>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</si>
  <si>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</si>
  <si>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</si>
  <si>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</si>
  <si>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</si>
  <si>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</si>
  <si>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</si>
  <si>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</si>
  <si>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</si>
  <si>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</si>
  <si>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</si>
  <si>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</si>
  <si>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</si>
  <si>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</si>
  <si>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</si>
  <si>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</si>
  <si>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</si>
  <si>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</si>
  <si>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</si>
  <si>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</si>
  <si>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</si>
  <si>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</si>
  <si>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</si>
  <si>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</si>
  <si>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</si>
  <si>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</si>
  <si>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</si>
  <si>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</si>
  <si>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</si>
  <si>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</si>
  <si>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</si>
  <si>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</si>
  <si>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</si>
  <si>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</si>
  <si>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</si>
  <si>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</si>
  <si>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</si>
  <si>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</si>
  <si>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</si>
  <si>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</si>
  <si>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</si>
  <si>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</si>
  <si>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</si>
  <si>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</si>
  <si>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</si>
  <si>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</si>
  <si>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</si>
  <si>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</si>
  <si>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</si>
  <si>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</si>
  <si>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</si>
  <si>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</si>
  <si>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</si>
  <si>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</si>
  <si>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</si>
  <si>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</si>
  <si>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</si>
  <si>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</si>
  <si>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</si>
  <si>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</si>
  <si>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</si>
  <si>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</si>
  <si>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</si>
  <si>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</si>
  <si>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</si>
  <si>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</si>
  <si>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</si>
  <si>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</si>
  <si>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</si>
  <si>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</si>
  <si>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</si>
  <si>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</si>
  <si>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</si>
  <si>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</si>
  <si>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</si>
  <si>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</si>
  <si>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</si>
  <si>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</si>
  <si>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</si>
  <si>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</si>
  <si>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</si>
  <si>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</si>
  <si>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</si>
  <si>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</si>
  <si>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</si>
  <si>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</si>
  <si>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</si>
  <si>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</si>
  <si>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</si>
  <si>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</si>
  <si>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</si>
  <si>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</si>
  <si>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</si>
  <si>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</si>
  <si>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</si>
  <si>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</si>
  <si>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</si>
  <si>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</si>
  <si>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</si>
  <si>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</si>
  <si>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</si>
  <si>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</si>
  <si>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</si>
  <si>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</si>
  <si>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</si>
  <si>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</si>
  <si>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</si>
  <si>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</si>
  <si>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</si>
  <si>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</si>
  <si>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</si>
  <si>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</si>
  <si>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</si>
  <si>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</si>
  <si>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</si>
  <si>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</si>
  <si>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</si>
  <si>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</si>
  <si>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</si>
  <si>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</si>
  <si>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</si>
  <si>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</si>
  <si>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</si>
  <si>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</si>
  <si>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</si>
  <si>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</si>
  <si>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</si>
  <si>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</si>
  <si>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</si>
  <si>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</si>
  <si>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</si>
  <si>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</si>
  <si>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</si>
  <si>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</si>
  <si>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</si>
  <si>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</si>
  <si>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</si>
  <si>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</si>
  <si>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</si>
  <si>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</si>
  <si>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</si>
  <si>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</si>
  <si>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</si>
  <si>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</si>
  <si>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</si>
  <si>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</si>
  <si>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</si>
  <si>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</si>
  <si>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</si>
  <si>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</si>
  <si>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</si>
  <si>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</si>
  <si>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</si>
  <si>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</si>
  <si>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</si>
  <si>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</si>
  <si>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</si>
  <si>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</si>
  <si>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</si>
  <si>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</si>
  <si>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</si>
  <si>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</si>
  <si>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</si>
  <si>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</si>
  <si>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</si>
  <si>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</si>
  <si>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</si>
  <si>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</si>
  <si>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</si>
  <si>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</si>
  <si>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</si>
  <si>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</si>
  <si>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</si>
  <si>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</si>
  <si>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</si>
  <si>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</si>
  <si>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</si>
  <si>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</si>
  <si>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</si>
  <si>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</si>
  <si>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</si>
  <si>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</si>
  <si>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</si>
  <si>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</si>
  <si>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</si>
  <si>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</si>
  <si>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</si>
  <si>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</si>
  <si>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</si>
  <si>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</si>
  <si>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</si>
  <si>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</si>
  <si>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</si>
  <si>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</si>
  <si>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</si>
  <si>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</si>
  <si>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</si>
  <si>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</si>
  <si>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</si>
  <si>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</si>
  <si>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</si>
  <si>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</si>
  <si>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</si>
  <si>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</si>
  <si>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</si>
  <si>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</si>
  <si>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</si>
  <si>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</si>
  <si>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</si>
  <si>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</si>
  <si>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</si>
  <si>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</si>
  <si>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</si>
  <si>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</si>
  <si>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</si>
  <si>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</si>
  <si>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</si>
  <si>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</si>
  <si>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</si>
  <si>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</si>
  <si>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</si>
  <si>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</si>
  <si>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</si>
  <si>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</si>
  <si>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</si>
  <si>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</si>
  <si>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</si>
  <si>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</si>
  <si>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</si>
  <si>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</si>
  <si>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</si>
  <si>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</si>
  <si>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</si>
  <si>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</si>
  <si>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</si>
  <si>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</si>
  <si>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</si>
  <si>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</si>
  <si>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</si>
  <si>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</si>
  <si>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</si>
  <si>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</si>
  <si>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</si>
  <si>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</si>
  <si>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</si>
  <si>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</si>
  <si>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</si>
  <si>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</si>
  <si>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</si>
  <si>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</si>
  <si>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</si>
  <si>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</si>
  <si>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</si>
  <si>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</si>
  <si>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</si>
  <si>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</si>
  <si>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</si>
  <si>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</si>
  <si>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</si>
  <si>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</si>
  <si>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</si>
  <si>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</si>
  <si>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</si>
  <si>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</si>
  <si>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</si>
  <si>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</si>
  <si>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</si>
  <si>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</si>
  <si>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</si>
  <si>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</si>
  <si>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</si>
  <si>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</si>
  <si>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</si>
  <si>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</si>
  <si>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</si>
  <si>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</si>
  <si>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</si>
  <si>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</si>
  <si>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</si>
  <si>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</si>
  <si>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</si>
  <si>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</si>
  <si>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</si>
  <si>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</si>
  <si>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</si>
  <si>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</si>
  <si>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</si>
  <si>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</si>
  <si>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</si>
  <si>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</si>
  <si>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</si>
  <si>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</si>
  <si>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</si>
  <si>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</si>
  <si>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</si>
  <si>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</si>
  <si>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</si>
  <si>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</si>
  <si>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</si>
  <si>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</si>
  <si>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</si>
  <si>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</si>
  <si>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</si>
  <si>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</si>
  <si>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</si>
  <si>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</si>
  <si>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</si>
  <si>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</si>
  <si>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</si>
  <si>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</si>
  <si>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</si>
  <si>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</si>
  <si>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</si>
  <si>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</si>
  <si>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</si>
  <si>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</si>
  <si>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</si>
  <si>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</si>
  <si>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</si>
  <si>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</si>
  <si>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</si>
  <si>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</si>
  <si>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</si>
  <si>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</si>
  <si>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</si>
  <si>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</si>
  <si>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</si>
  <si>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</si>
  <si>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</si>
  <si>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</si>
  <si>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</si>
  <si>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</si>
  <si>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</si>
  <si>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</si>
  <si>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</si>
  <si>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</si>
  <si>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</si>
  <si>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</si>
  <si>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</si>
  <si>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</si>
  <si>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</si>
  <si>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</si>
  <si>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</si>
  <si>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</si>
  <si>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</si>
  <si>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</si>
  <si>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</si>
  <si>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</si>
  <si>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</si>
  <si>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</si>
  <si>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</si>
  <si>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</si>
  <si>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</si>
  <si>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</si>
  <si>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</si>
  <si>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</si>
  <si>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</si>
  <si>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</si>
  <si>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</si>
  <si>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</si>
  <si>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</si>
  <si>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</si>
  <si>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</si>
  <si>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</si>
  <si>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</si>
  <si>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</si>
  <si>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</si>
  <si>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</si>
  <si>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</si>
  <si>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</si>
  <si>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</si>
  <si>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</si>
  <si>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</si>
  <si>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</si>
  <si>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</si>
  <si>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</si>
  <si>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</si>
  <si>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</si>
  <si>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</si>
  <si>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</si>
  <si>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</si>
  <si>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</si>
  <si>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</si>
  <si>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</si>
  <si>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</si>
  <si>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</si>
  <si>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</si>
  <si>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</si>
  <si>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</si>
  <si>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</si>
  <si>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</si>
  <si>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</si>
  <si>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</si>
  <si>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</si>
  <si>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</si>
  <si>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</si>
  <si>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</si>
  <si>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</si>
  <si>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</si>
  <si>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</si>
  <si>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</si>
  <si>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</si>
  <si>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</si>
  <si>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</si>
  <si>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</si>
  <si>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</si>
  <si>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</si>
  <si>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</si>
  <si>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</si>
  <si>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</si>
  <si>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</si>
  <si>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</si>
  <si>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</si>
  <si>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</si>
  <si>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</si>
  <si>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</si>
  <si>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</si>
  <si>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</si>
  <si>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</si>
  <si>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</si>
  <si>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</si>
  <si>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</si>
  <si>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</si>
  <si>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</si>
  <si>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</si>
  <si>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</si>
  <si>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</si>
  <si>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</si>
  <si>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</si>
  <si>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</si>
  <si>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</si>
  <si>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</si>
  <si>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</si>
  <si>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</si>
  <si>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</si>
  <si>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</si>
  <si>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</si>
  <si>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</si>
  <si>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</si>
  <si>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</si>
  <si>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</si>
  <si>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</si>
  <si>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</si>
  <si>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</si>
  <si>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</si>
  <si>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</si>
  <si>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</si>
  <si>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</si>
  <si>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</si>
  <si>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</si>
  <si>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</si>
  <si>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</si>
  <si>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</si>
  <si>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</si>
  <si>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</si>
  <si>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</si>
  <si>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</si>
  <si>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</si>
  <si>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</si>
  <si>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</si>
  <si>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</si>
  <si>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</si>
  <si>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</si>
  <si>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</si>
  <si>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</si>
  <si>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</si>
  <si>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</si>
  <si>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</si>
  <si>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</si>
  <si>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</si>
  <si>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</si>
  <si>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</si>
  <si>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</si>
  <si>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</si>
  <si>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</si>
  <si>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</si>
  <si>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</si>
  <si>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</si>
  <si>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</si>
  <si>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</si>
  <si>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</si>
  <si>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</si>
  <si>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</si>
  <si>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</si>
  <si>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</si>
  <si>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</si>
  <si>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</si>
  <si>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</si>
  <si>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</si>
  <si>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</si>
  <si>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</si>
  <si>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</si>
  <si>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</si>
  <si>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</si>
  <si>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</si>
  <si>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</si>
  <si>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</si>
  <si>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</si>
  <si>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</si>
  <si>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</si>
  <si>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</si>
  <si>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</si>
  <si>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</si>
  <si>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</si>
  <si>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</si>
  <si>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</si>
  <si>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</si>
  <si>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</si>
  <si>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</si>
  <si>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</si>
  <si>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</si>
  <si>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</si>
  <si>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</si>
  <si>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</si>
  <si>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</si>
  <si>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</si>
  <si>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</si>
  <si>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</si>
  <si>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</si>
  <si>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</si>
  <si>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</si>
  <si>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</si>
  <si>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</si>
  <si>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</si>
  <si>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</si>
  <si>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</si>
  <si>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</si>
  <si>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</si>
  <si>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</si>
  <si>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</si>
  <si>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</si>
  <si>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</si>
  <si>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</si>
  <si>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</si>
  <si>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</si>
  <si>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</si>
  <si>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</si>
  <si>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</si>
  <si>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</si>
  <si>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</si>
  <si>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</si>
  <si>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</si>
  <si>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</si>
  <si>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</si>
  <si>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</si>
  <si>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</si>
  <si>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</si>
  <si>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</si>
  <si>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</si>
  <si>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</si>
  <si>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</si>
  <si>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</si>
  <si>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</si>
  <si>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</si>
  <si>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</si>
  <si>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</si>
  <si>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</si>
  <si>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</si>
  <si>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</si>
  <si>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</si>
  <si>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</si>
  <si>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</si>
  <si>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</si>
  <si>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</si>
  <si>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</si>
  <si>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</si>
  <si>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</si>
  <si>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</si>
  <si>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</si>
  <si>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</si>
  <si>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</si>
  <si>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</si>
  <si>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</si>
  <si>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</si>
  <si>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</si>
  <si>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</si>
  <si>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</si>
  <si>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</si>
  <si>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</si>
  <si>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</si>
  <si>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</si>
  <si>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</si>
  <si>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</si>
  <si>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</si>
  <si>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</si>
  <si>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</si>
  <si>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</si>
  <si>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</si>
  <si>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</si>
  <si>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</si>
  <si>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</si>
  <si>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</si>
  <si>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</si>
  <si>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</si>
  <si>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</si>
  <si>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</si>
  <si>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</si>
  <si>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</si>
  <si>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</si>
  <si>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</si>
  <si>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</si>
  <si>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</si>
  <si>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</si>
  <si>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</si>
  <si>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</si>
  <si>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</si>
  <si>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</si>
  <si>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</si>
  <si>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</si>
  <si>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</si>
  <si>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</si>
  <si>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</si>
  <si>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</si>
  <si>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</si>
  <si>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</si>
  <si>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</si>
  <si>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</si>
  <si>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</si>
  <si>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</si>
  <si>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</si>
  <si>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</si>
  <si>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</si>
  <si>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</si>
  <si>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</si>
  <si>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</si>
  <si>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</si>
  <si>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</si>
  <si>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</si>
  <si>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</si>
  <si>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</si>
  <si>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</si>
  <si>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</si>
  <si>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</si>
  <si>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</si>
  <si>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</si>
  <si>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</si>
  <si>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</si>
  <si>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</si>
  <si>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</si>
  <si>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</si>
  <si>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</si>
  <si>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</si>
  <si>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</si>
  <si>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</si>
  <si>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</si>
  <si>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</si>
  <si>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</si>
  <si>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</si>
  <si>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</si>
  <si>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</si>
  <si>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</si>
  <si>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</si>
  <si>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</si>
  <si>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</si>
  <si>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</si>
  <si>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</si>
  <si>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</si>
  <si>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</si>
  <si>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</si>
  <si>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</si>
  <si>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</si>
  <si>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</si>
  <si>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</si>
  <si>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</si>
  <si>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</si>
  <si>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</si>
  <si>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</si>
  <si>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</si>
  <si>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</si>
  <si>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</si>
  <si>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</si>
  <si>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</si>
  <si>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</si>
  <si>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</si>
  <si>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</si>
  <si>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</si>
  <si>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</si>
  <si>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</si>
  <si>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</si>
  <si>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</si>
  <si>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</si>
  <si>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</si>
  <si>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</si>
  <si>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</si>
  <si>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</si>
  <si>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</si>
  <si>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</si>
  <si>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</si>
  <si>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</si>
  <si>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</si>
  <si>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</si>
  <si>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</si>
  <si>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</si>
  <si>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</si>
  <si>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</si>
  <si>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</si>
  <si>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</si>
  <si>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</si>
  <si>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</si>
  <si>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</si>
  <si>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</si>
  <si>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</si>
  <si>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</si>
  <si>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</si>
  <si>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</si>
  <si>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</si>
  <si>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</si>
  <si>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</si>
  <si>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</si>
  <si>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</si>
  <si>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</si>
  <si>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</si>
  <si>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</si>
  <si>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</si>
  <si>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</si>
  <si>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</si>
  <si>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</si>
  <si>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</si>
  <si>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</si>
  <si>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</si>
  <si>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</si>
  <si>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</si>
  <si>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</si>
  <si>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</si>
  <si>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</si>
  <si>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</si>
  <si>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</si>
  <si>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</si>
  <si>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</si>
  <si>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</si>
  <si>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</si>
  <si>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</si>
  <si>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</si>
  <si>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</si>
  <si>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</si>
  <si>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</si>
  <si>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</si>
  <si>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</si>
  <si>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</si>
  <si>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</si>
  <si>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</si>
  <si>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</si>
  <si>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</si>
  <si>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</si>
  <si>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</si>
  <si>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</si>
  <si>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</si>
  <si>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</si>
  <si>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</si>
  <si>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</si>
  <si>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</si>
  <si>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</si>
  <si>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</si>
  <si>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</si>
  <si>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</si>
  <si>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</si>
  <si>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</si>
  <si>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</si>
  <si>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</si>
  <si>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</si>
  <si>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</si>
  <si>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</si>
  <si>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</si>
  <si>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</si>
  <si>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</si>
  <si>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</si>
  <si>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</si>
  <si>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</si>
  <si>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</si>
  <si>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</si>
  <si>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</si>
  <si>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</si>
  <si>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</si>
  <si>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</si>
  <si>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</si>
  <si>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</si>
  <si>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</si>
  <si>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</si>
  <si>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</si>
  <si>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</si>
  <si>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</si>
  <si>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</si>
  <si>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</si>
  <si>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</si>
  <si>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</si>
  <si>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</si>
  <si>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</si>
  <si>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</si>
  <si>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</si>
  <si>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</si>
  <si>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</si>
  <si>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</si>
  <si>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</si>
  <si>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</si>
  <si>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</si>
  <si>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</si>
  <si>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</si>
  <si>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</si>
  <si>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</si>
  <si>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</si>
  <si>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</si>
  <si>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</si>
  <si>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</si>
  <si>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</si>
  <si>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</si>
  <si>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</si>
  <si>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</si>
  <si>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</si>
  <si>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</si>
  <si>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</si>
  <si>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</si>
  <si>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</si>
  <si>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</si>
  <si>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</si>
  <si>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</si>
  <si>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</si>
  <si>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</si>
  <si>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</si>
  <si>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</si>
  <si>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</si>
  <si>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</si>
  <si>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</si>
  <si>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</si>
  <si>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</si>
  <si>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</si>
  <si>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</si>
  <si>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</si>
  <si>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</si>
  <si>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</si>
  <si>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</si>
  <si>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</si>
  <si>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</si>
  <si>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</si>
  <si>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</si>
  <si>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</si>
  <si>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</si>
  <si>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</si>
  <si>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</si>
  <si>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</si>
  <si>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</si>
  <si>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</si>
  <si>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</si>
  <si>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</si>
  <si>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</si>
  <si>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</si>
  <si>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</si>
  <si>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</si>
  <si>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</si>
  <si>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</si>
  <si>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</si>
  <si>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</si>
  <si>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</si>
  <si>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</si>
  <si>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</si>
  <si>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</si>
  <si>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</si>
  <si>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</si>
  <si>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</si>
  <si>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</si>
  <si>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</si>
  <si>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</si>
  <si>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</si>
  <si>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</si>
  <si>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</si>
  <si>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</si>
  <si>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</si>
  <si>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</si>
  <si>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</si>
  <si>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</si>
  <si>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</si>
  <si>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</si>
  <si>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</si>
  <si>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</si>
  <si>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</si>
  <si>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</si>
  <si>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</si>
  <si>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</si>
  <si>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</si>
  <si>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</si>
  <si>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</si>
  <si>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</si>
  <si>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</si>
  <si>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</si>
  <si>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</si>
  <si>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</si>
  <si>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</si>
  <si>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</si>
  <si>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</si>
  <si>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</si>
  <si>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</si>
  <si>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</si>
  <si>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</si>
  <si>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</si>
  <si>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</si>
  <si>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</si>
  <si>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</si>
  <si>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</si>
  <si>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</si>
  <si>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</si>
  <si>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</si>
  <si>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</si>
  <si>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</si>
  <si>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</si>
  <si>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</si>
  <si>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</si>
  <si>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</si>
  <si>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</si>
  <si>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</si>
  <si>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</si>
  <si>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</si>
  <si>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</si>
  <si>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</si>
  <si>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</si>
  <si>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</si>
  <si>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</si>
  <si>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</si>
  <si>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</si>
  <si>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</si>
  <si>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</si>
  <si>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</si>
  <si>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</si>
  <si>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</si>
  <si>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</si>
  <si>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</si>
  <si>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</si>
  <si>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</si>
  <si>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</si>
  <si>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</si>
  <si>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</si>
  <si>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</si>
  <si>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</si>
  <si>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</si>
  <si>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</si>
  <si>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</si>
  <si>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</si>
  <si>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</si>
  <si>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</si>
  <si>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</si>
  <si>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</si>
  <si>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</si>
  <si>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</si>
  <si>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</si>
  <si>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</si>
  <si>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</si>
  <si>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</si>
  <si>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</si>
  <si>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</si>
  <si>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</si>
  <si>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</si>
  <si>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</si>
  <si>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</si>
  <si>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</si>
  <si>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</si>
  <si>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</si>
  <si>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</si>
  <si>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</si>
  <si>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</si>
  <si>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</si>
  <si>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</si>
  <si>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</si>
  <si>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</si>
  <si>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</si>
  <si>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</si>
  <si>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</si>
  <si>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</si>
  <si>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</si>
  <si>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</si>
  <si>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</si>
  <si>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</si>
  <si>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</si>
  <si>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</si>
  <si>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</si>
  <si>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</si>
  <si>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</si>
  <si>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</si>
  <si>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</si>
  <si>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</si>
  <si>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</si>
  <si>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</si>
  <si>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</si>
  <si>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</si>
  <si>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</si>
  <si>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</si>
  <si>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</si>
  <si>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</si>
  <si>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</si>
  <si>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</si>
  <si>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</si>
  <si>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</si>
  <si>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</si>
  <si>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</si>
  <si>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</si>
  <si>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</si>
  <si>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</si>
  <si>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</si>
  <si>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</si>
  <si>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</si>
  <si>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</si>
  <si>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</si>
  <si>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</si>
  <si>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</si>
  <si>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</si>
  <si>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</si>
  <si>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</si>
  <si>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</si>
  <si>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</si>
  <si>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</si>
  <si>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</si>
  <si>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</si>
  <si>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</si>
  <si>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</si>
  <si>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</si>
  <si>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</si>
  <si>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</si>
  <si>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</si>
  <si>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</si>
  <si>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</si>
  <si>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</si>
  <si>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</si>
  <si>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</si>
  <si>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</si>
  <si>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</si>
  <si>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</si>
  <si>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</si>
  <si>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</si>
  <si>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</si>
  <si>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</si>
  <si>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</si>
  <si>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</si>
  <si>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</si>
  <si>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</si>
  <si>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</si>
  <si>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</si>
  <si>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</si>
  <si>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</si>
  <si>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</si>
  <si>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</si>
  <si>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</si>
  <si>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</si>
  <si>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</si>
  <si>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</si>
  <si>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</si>
  <si>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</si>
  <si>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</si>
  <si>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</si>
  <si>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</si>
  <si>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</si>
  <si>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</si>
  <si>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</si>
  <si>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</si>
  <si>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</si>
  <si>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</si>
  <si>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</si>
  <si>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</si>
  <si>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</si>
  <si>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</si>
  <si>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</si>
  <si>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</si>
  <si>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</si>
  <si>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</si>
  <si>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</si>
  <si>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</si>
  <si>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</si>
  <si>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</si>
  <si>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</si>
  <si>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</si>
  <si>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</si>
  <si>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</si>
  <si>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</si>
  <si>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</si>
  <si>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</si>
  <si>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</si>
  <si>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</si>
  <si>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</si>
  <si>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</si>
  <si>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</si>
  <si>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</si>
  <si>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</si>
  <si>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</si>
  <si>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</si>
  <si>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</si>
  <si>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</si>
  <si>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</si>
  <si>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</si>
  <si>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</si>
  <si>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</si>
  <si>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</si>
  <si>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</si>
  <si>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</si>
  <si>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</si>
  <si>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</si>
  <si>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</si>
  <si>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</si>
  <si>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</si>
  <si>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</si>
  <si>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</si>
  <si>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</si>
  <si>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</si>
  <si>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</si>
  <si>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</si>
  <si>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</si>
  <si>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</si>
  <si>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</si>
  <si>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</si>
  <si>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</si>
  <si>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</si>
  <si>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</si>
  <si>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</si>
  <si>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</si>
  <si>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</si>
  <si>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</si>
  <si>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</si>
  <si>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</si>
  <si>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</si>
  <si>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</si>
  <si>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</si>
  <si>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</si>
  <si>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</si>
  <si>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</si>
  <si>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</si>
  <si>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</si>
  <si>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</si>
  <si>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</si>
  <si>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</si>
  <si>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</si>
  <si>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</si>
  <si>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</si>
  <si>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</si>
  <si>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</si>
  <si>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</si>
  <si>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</si>
  <si>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</si>
  <si>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</si>
  <si>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</si>
  <si>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</si>
  <si>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</si>
  <si>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</si>
  <si>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</si>
  <si>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</si>
  <si>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</si>
  <si>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</si>
  <si>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</si>
  <si>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</si>
  <si>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</si>
  <si>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</si>
  <si>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</si>
  <si>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</si>
  <si>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</si>
  <si>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</si>
  <si>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</si>
  <si>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</si>
  <si>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</si>
  <si>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</si>
  <si>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</si>
  <si>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</si>
  <si>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</si>
  <si>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</si>
  <si>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</si>
  <si>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</si>
  <si>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</si>
  <si>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</si>
  <si>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</si>
  <si>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</si>
  <si>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</si>
  <si>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</si>
  <si>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</si>
  <si>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</si>
  <si>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</si>
  <si>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</si>
  <si>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</si>
  <si>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</si>
  <si>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</si>
  <si>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</si>
  <si>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</si>
  <si>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</si>
  <si>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</si>
  <si>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</si>
  <si>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</si>
  <si>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</si>
  <si>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</si>
  <si>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</si>
  <si>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</si>
  <si>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</si>
  <si>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</si>
  <si>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</si>
  <si>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</si>
  <si>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</si>
  <si>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</si>
  <si>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</si>
  <si>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</si>
  <si>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</si>
  <si>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</si>
  <si>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</si>
  <si>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</si>
  <si>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</si>
  <si>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</si>
  <si>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</si>
  <si>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</si>
  <si>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</si>
  <si>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</si>
  <si>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</si>
  <si>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</si>
  <si>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</si>
  <si>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</si>
  <si>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</si>
  <si>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</si>
  <si>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</si>
  <si>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</si>
  <si>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</si>
  <si>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</si>
  <si>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</si>
  <si>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</si>
  <si>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</si>
  <si>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</si>
  <si>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</si>
  <si>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</si>
  <si>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</si>
  <si>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</si>
  <si>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</si>
  <si>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</si>
  <si>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</si>
  <si>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</si>
  <si>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</si>
  <si>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</si>
  <si>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</si>
  <si>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</si>
  <si>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</si>
  <si>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</si>
  <si>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</si>
  <si>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</si>
  <si>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</si>
  <si>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</si>
  <si>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</si>
  <si>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</si>
  <si>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</si>
  <si>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</si>
  <si>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</si>
  <si>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</si>
  <si>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</si>
  <si>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</si>
  <si>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</si>
  <si>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</si>
  <si>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</si>
  <si>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</si>
  <si>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</si>
  <si>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</si>
  <si>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</si>
  <si>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</si>
  <si>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</si>
  <si>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</si>
  <si>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</si>
  <si>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</si>
  <si>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</si>
  <si>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</si>
  <si>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</si>
  <si>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</si>
  <si>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</si>
  <si>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</si>
  <si>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</si>
  <si>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</si>
  <si>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</si>
  <si>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</si>
  <si>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</si>
  <si>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</si>
  <si>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</si>
  <si>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</si>
  <si>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</si>
  <si>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</si>
  <si>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</si>
  <si>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</si>
  <si>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</si>
  <si>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</si>
  <si>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</si>
  <si>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</si>
  <si>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</si>
  <si>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</si>
  <si>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</si>
  <si>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</si>
  <si>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</si>
  <si>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</si>
  <si>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</si>
  <si>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</si>
  <si>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</si>
  <si>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</si>
  <si>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</si>
  <si>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</si>
  <si>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</si>
  <si>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</si>
  <si>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</si>
  <si>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</si>
  <si>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</si>
  <si>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</si>
  <si>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</si>
  <si>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</si>
  <si>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</si>
  <si>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</si>
  <si>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</si>
  <si>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</si>
  <si>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</si>
  <si>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</si>
  <si>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</si>
  <si>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</si>
  <si>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</si>
  <si>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</si>
  <si>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</si>
  <si>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</si>
  <si>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</si>
  <si>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</si>
  <si>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</si>
  <si>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</si>
  <si>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</si>
  <si>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</si>
  <si>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</si>
  <si>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</si>
  <si>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</si>
  <si>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</si>
  <si>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</si>
  <si>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</si>
  <si>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</si>
  <si>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</si>
  <si>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</si>
  <si>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</si>
  <si>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</si>
  <si>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</si>
  <si>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</si>
  <si>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</si>
  <si>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</si>
  <si>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</si>
  <si>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</si>
  <si>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</si>
  <si>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</si>
  <si>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</si>
  <si>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</si>
  <si>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</si>
  <si>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</si>
  <si>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</si>
  <si>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</si>
  <si>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</si>
  <si>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</si>
  <si>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</si>
  <si>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</si>
  <si>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</si>
  <si>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</si>
  <si>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</si>
  <si>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</si>
  <si>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</si>
  <si>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</si>
  <si>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</si>
  <si>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</si>
  <si>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</si>
  <si>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</si>
  <si>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</si>
  <si>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</si>
  <si>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</si>
  <si>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</si>
  <si>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</si>
  <si>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</si>
  <si>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</si>
  <si>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</si>
  <si>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</si>
  <si>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</si>
  <si>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</si>
  <si>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</si>
  <si>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</si>
  <si>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</si>
  <si>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</si>
  <si>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</si>
  <si>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</si>
  <si>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</si>
  <si>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</si>
  <si>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</si>
  <si>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</si>
  <si>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</si>
  <si>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</si>
  <si>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</si>
  <si>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</si>
  <si>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</si>
  <si>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</si>
  <si>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</si>
  <si>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</si>
  <si>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</si>
  <si>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</si>
  <si>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</si>
  <si>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</si>
  <si>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</si>
  <si>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</si>
  <si>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</si>
  <si>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</si>
  <si>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</si>
  <si>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</si>
  <si>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</si>
  <si>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</si>
  <si>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</si>
  <si>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</si>
  <si>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</si>
  <si>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</si>
  <si>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</si>
  <si>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</si>
  <si>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</si>
  <si>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</si>
  <si>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</si>
  <si>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</si>
  <si>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</si>
  <si>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</si>
  <si>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</si>
  <si>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</si>
  <si>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</si>
  <si>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</si>
  <si>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</si>
  <si>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</si>
  <si>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</si>
  <si>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</si>
  <si>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</si>
  <si>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</si>
  <si>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</si>
  <si>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</si>
  <si>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</si>
  <si>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</si>
  <si>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</si>
  <si>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</si>
  <si>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</si>
  <si>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</si>
  <si>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</si>
  <si>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</si>
  <si>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</si>
  <si>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</si>
  <si>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</si>
  <si>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</si>
  <si>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</si>
  <si>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</si>
  <si>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</si>
  <si>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</si>
  <si>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</si>
  <si>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</si>
  <si>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</si>
  <si>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</si>
  <si>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</si>
  <si>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</si>
  <si>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</si>
  <si>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</si>
  <si>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</si>
  <si>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</si>
  <si>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</si>
  <si>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</si>
  <si>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</si>
  <si>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</si>
  <si>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</si>
  <si>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</si>
  <si>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</si>
  <si>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</si>
  <si>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</si>
  <si>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</si>
  <si>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</si>
  <si>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</si>
  <si>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</si>
  <si>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</si>
  <si>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</si>
  <si>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</si>
  <si>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</si>
  <si>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</si>
  <si>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</si>
  <si>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</si>
  <si>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</si>
  <si>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</si>
  <si>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</si>
  <si>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</si>
  <si>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</si>
  <si>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</si>
  <si>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</si>
  <si>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</si>
  <si>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</si>
  <si>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</si>
  <si>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</si>
  <si>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</si>
  <si>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</si>
  <si>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</si>
  <si>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</si>
  <si>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</si>
  <si>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</si>
  <si>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</si>
  <si>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</si>
  <si>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</si>
  <si>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</si>
  <si>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</si>
  <si>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</si>
  <si>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</si>
  <si>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</si>
  <si>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</si>
  <si>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</si>
  <si>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</si>
  <si>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</si>
  <si>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</si>
  <si>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</si>
  <si>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</si>
  <si>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</si>
  <si>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</si>
  <si>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</si>
  <si>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</si>
  <si>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</si>
  <si>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</si>
  <si>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</si>
  <si>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</si>
  <si>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</si>
  <si>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</si>
  <si>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</si>
  <si>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</si>
  <si>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</si>
  <si>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</si>
  <si>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</si>
  <si>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</si>
  <si>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</si>
  <si>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</si>
  <si>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</si>
  <si>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</si>
  <si>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</si>
  <si>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</si>
  <si>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</si>
  <si>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</si>
  <si>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</si>
  <si>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</si>
  <si>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</si>
  <si>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</si>
  <si>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</si>
  <si>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</si>
  <si>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</si>
  <si>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</si>
  <si>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</si>
  <si>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</si>
  <si>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</si>
  <si>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</si>
  <si>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</si>
  <si>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</si>
  <si>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</si>
  <si>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</si>
  <si>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</si>
  <si>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</si>
  <si>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</si>
  <si>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</si>
  <si>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</si>
  <si>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</si>
  <si>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</si>
  <si>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</si>
  <si>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</si>
  <si>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</si>
  <si>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</si>
  <si>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</si>
  <si>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</si>
  <si>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</si>
  <si>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</si>
  <si>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</si>
  <si>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</si>
  <si>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</si>
  <si>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</si>
  <si>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</si>
  <si>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</si>
  <si>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</si>
  <si>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</si>
  <si>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</si>
  <si>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</si>
  <si>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</si>
  <si>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</si>
  <si>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</si>
  <si>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</si>
  <si>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</si>
  <si>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</si>
  <si>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</si>
  <si>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</si>
  <si>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</si>
  <si>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</si>
  <si>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</si>
  <si>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</si>
  <si>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</si>
  <si>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</si>
  <si>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</si>
  <si>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</si>
  <si>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</si>
  <si>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</si>
  <si>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</si>
  <si>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</si>
  <si>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</si>
  <si>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</si>
  <si>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</si>
  <si>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</si>
  <si>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</si>
  <si>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</si>
  <si>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</si>
  <si>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</si>
  <si>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</si>
  <si>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</si>
  <si>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</si>
  <si>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</si>
  <si>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</si>
  <si>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</si>
  <si>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</si>
  <si>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</si>
  <si>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</si>
  <si>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</si>
  <si>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</si>
  <si>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</si>
  <si>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</si>
  <si>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</si>
  <si>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</si>
  <si>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</si>
  <si>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</si>
  <si>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</si>
  <si>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</si>
  <si>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</si>
  <si>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</si>
  <si>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</si>
  <si>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</si>
  <si>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</si>
  <si>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</si>
  <si>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</si>
  <si>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</si>
  <si>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</si>
  <si>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</si>
  <si>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</si>
  <si>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</si>
  <si>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</si>
  <si>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</si>
  <si>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</si>
  <si>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</si>
  <si>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</si>
  <si>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</si>
  <si>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</si>
  <si>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</si>
  <si>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</si>
  <si>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</si>
  <si>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</si>
  <si>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</si>
  <si>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</si>
  <si>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</si>
  <si>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</si>
  <si>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</si>
  <si>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</si>
  <si>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</si>
  <si>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</si>
  <si>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</si>
  <si>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</si>
  <si>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</si>
  <si>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</si>
  <si>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</si>
  <si>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</si>
  <si>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</si>
  <si>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</si>
  <si>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</si>
  <si>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</si>
  <si>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</si>
  <si>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</si>
  <si>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</si>
  <si>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</si>
  <si>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</si>
  <si>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</si>
  <si>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</si>
  <si>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</si>
  <si>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</si>
  <si>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</si>
  <si>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</si>
  <si>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</si>
  <si>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</si>
  <si>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</si>
  <si>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</si>
  <si>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</si>
  <si>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</si>
  <si>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</si>
  <si>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</si>
  <si>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</si>
  <si>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</si>
  <si>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</si>
  <si>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</si>
  <si>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</si>
  <si>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</si>
  <si>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</si>
  <si>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</si>
  <si>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</si>
  <si>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</si>
  <si>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</si>
  <si>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</si>
  <si>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</si>
  <si>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</si>
  <si>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</si>
  <si>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</si>
  <si>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</si>
  <si>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</si>
  <si>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</si>
  <si>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</si>
  <si>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</si>
  <si>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</si>
  <si>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</si>
  <si>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</si>
  <si>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</si>
  <si>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</si>
  <si>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</si>
  <si>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</si>
  <si>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</si>
  <si>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</si>
  <si>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</si>
  <si>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</si>
  <si>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</si>
  <si>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</si>
  <si>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</si>
  <si>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</si>
  <si>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</si>
  <si>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</si>
  <si>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</si>
  <si>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</si>
  <si>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</si>
  <si>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</si>
  <si>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</si>
  <si>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</si>
  <si>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</si>
  <si>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</si>
  <si>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</si>
  <si>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</si>
  <si>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</si>
  <si>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</si>
  <si>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</si>
  <si>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</si>
  <si>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</si>
  <si>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</si>
  <si>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</si>
  <si>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</si>
  <si>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</si>
  <si>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</si>
  <si>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</si>
  <si>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</si>
  <si>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</si>
  <si>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</si>
  <si>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</si>
  <si>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</si>
  <si>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</si>
  <si>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</si>
  <si>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</si>
  <si>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</si>
  <si>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</si>
  <si>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</si>
  <si>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</si>
  <si>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</si>
  <si>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</si>
  <si>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</si>
  <si>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</si>
  <si>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</si>
  <si>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</si>
  <si>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</si>
  <si>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</si>
  <si>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</si>
  <si>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</si>
  <si>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</si>
  <si>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</si>
  <si>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</si>
  <si>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</si>
  <si>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</si>
  <si>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</si>
  <si>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</si>
  <si>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</si>
  <si>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</si>
  <si>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</si>
  <si>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</si>
  <si>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</si>
  <si>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</si>
  <si>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</si>
  <si>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</si>
  <si>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</si>
  <si>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</si>
  <si>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</si>
  <si>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</si>
  <si>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</si>
  <si>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</si>
  <si>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</si>
  <si>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</si>
  <si>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</si>
  <si>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</si>
  <si>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</si>
  <si>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</si>
  <si>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</si>
  <si>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</si>
  <si>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</si>
  <si>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</si>
  <si>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</si>
  <si>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</si>
  <si>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</si>
  <si>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</si>
  <si>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</si>
  <si>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</si>
  <si>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</si>
  <si>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</si>
  <si>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</si>
  <si>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</si>
  <si>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</si>
  <si>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</si>
  <si>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</si>
  <si>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</si>
  <si>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</si>
  <si>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</si>
  <si>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</si>
  <si>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</si>
  <si>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</si>
  <si>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</si>
  <si>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</si>
  <si>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</si>
  <si>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</si>
  <si>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</si>
  <si>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</si>
  <si>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</si>
  <si>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</si>
  <si>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</si>
  <si>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</si>
  <si>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</si>
  <si>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</si>
  <si>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</si>
  <si>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</si>
  <si>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</si>
  <si>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</si>
  <si>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</si>
  <si>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</si>
  <si>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</si>
  <si>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</si>
  <si>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</si>
  <si>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</si>
  <si>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</si>
  <si>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</si>
  <si>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</si>
  <si>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</si>
  <si>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</si>
  <si>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</si>
  <si>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</si>
  <si>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</si>
  <si>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</si>
  <si>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</si>
  <si>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</si>
  <si>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</si>
  <si>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</si>
  <si>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</si>
  <si>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</si>
  <si>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</si>
  <si>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</si>
  <si>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</si>
  <si>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</si>
  <si>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</si>
  <si>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</si>
  <si>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</si>
  <si>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</si>
  <si>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</si>
  <si>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</si>
  <si>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</si>
  <si>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</si>
  <si>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</si>
  <si>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</si>
  <si>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</si>
  <si>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</si>
  <si>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</si>
  <si>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</si>
  <si>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</si>
  <si>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</si>
  <si>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</si>
  <si>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</si>
  <si>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</si>
  <si>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</si>
  <si>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</si>
  <si>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</si>
  <si>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</si>
  <si>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</si>
  <si>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</si>
  <si>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</si>
  <si>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</si>
  <si>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</si>
  <si>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</si>
  <si>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</si>
  <si>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</si>
  <si>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</si>
  <si>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</si>
  <si>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</si>
  <si>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</si>
  <si>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</si>
  <si>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</si>
  <si>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</si>
  <si>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</si>
  <si>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</si>
  <si>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</si>
  <si>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</si>
  <si>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</si>
  <si>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</si>
  <si>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</si>
  <si>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</si>
  <si>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</si>
  <si>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</si>
  <si>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</si>
  <si>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</si>
  <si>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</si>
  <si>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</si>
  <si>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</si>
  <si>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</si>
  <si>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</si>
  <si>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</si>
  <si>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</si>
  <si>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</si>
  <si>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</si>
  <si>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</si>
  <si>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</si>
  <si>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</si>
  <si>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</si>
  <si>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</si>
  <si>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</si>
  <si>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</si>
  <si>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</si>
  <si>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</si>
  <si>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</si>
  <si>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</si>
  <si>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</si>
  <si>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</si>
  <si>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</si>
  <si>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</si>
  <si>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</si>
  <si>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</si>
  <si>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</si>
  <si>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</si>
  <si>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</si>
  <si>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</si>
  <si>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</si>
  <si>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</si>
  <si>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</si>
  <si>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</si>
  <si>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</si>
  <si>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</si>
  <si>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</si>
  <si>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</si>
  <si>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</si>
  <si>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</si>
  <si>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</si>
  <si>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</si>
  <si>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</si>
  <si>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</si>
  <si>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</si>
  <si>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</si>
  <si>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</si>
  <si>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</si>
  <si>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</si>
  <si>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</si>
  <si>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</si>
  <si>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</si>
  <si>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</si>
  <si>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</si>
  <si>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</si>
  <si>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</si>
  <si>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</si>
  <si>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</si>
  <si>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</si>
  <si>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</si>
  <si>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</si>
  <si>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</si>
  <si>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</si>
  <si>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</si>
  <si>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</si>
  <si>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</si>
  <si>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</si>
  <si>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</si>
  <si>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</si>
  <si>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</si>
  <si>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</si>
  <si>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</si>
  <si>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</si>
  <si>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</si>
  <si>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</si>
  <si>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</si>
  <si>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</si>
  <si>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</si>
  <si>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</si>
  <si>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</si>
  <si>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</si>
  <si>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</si>
  <si>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</si>
  <si>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</si>
  <si>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</si>
  <si>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</si>
  <si>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</si>
  <si>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</si>
  <si>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</si>
  <si>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</si>
  <si>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</si>
  <si>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</si>
  <si>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</si>
  <si>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</si>
  <si>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</si>
  <si>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</si>
  <si>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</si>
  <si>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</si>
  <si>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</si>
  <si>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</si>
  <si>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</si>
  <si>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</si>
  <si>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</si>
  <si>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</si>
  <si>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</si>
  <si>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</si>
  <si>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</si>
  <si>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</si>
  <si>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</si>
  <si>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</si>
  <si>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</si>
  <si>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</si>
  <si>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</si>
  <si>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</si>
  <si>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</si>
  <si>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</si>
  <si>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</si>
  <si>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</si>
  <si>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</si>
  <si>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</si>
  <si>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</si>
  <si>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</si>
  <si>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</si>
  <si>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</si>
  <si>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</si>
  <si>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</si>
  <si>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</si>
  <si>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</si>
  <si>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</si>
  <si>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</si>
  <si>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</si>
  <si>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</si>
  <si>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</si>
  <si>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</si>
  <si>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</si>
  <si>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</si>
  <si>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</si>
  <si>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</si>
  <si>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</si>
  <si>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</si>
  <si>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</si>
  <si>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</si>
  <si>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</si>
  <si>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</si>
  <si>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</si>
  <si>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</si>
  <si>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</si>
  <si>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</si>
  <si>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</si>
  <si>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</si>
  <si>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</si>
  <si>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</si>
  <si>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</si>
  <si>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</si>
  <si>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</si>
  <si>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</si>
  <si>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</si>
  <si>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</si>
  <si>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</si>
  <si>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</si>
  <si>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</si>
  <si>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</si>
  <si>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</si>
  <si>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</si>
  <si>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</si>
  <si>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</si>
  <si>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</si>
  <si>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</si>
  <si>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</si>
  <si>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</si>
  <si>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</si>
  <si>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</si>
  <si>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</si>
  <si>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</si>
  <si>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</si>
  <si>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</si>
  <si>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</si>
  <si>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</si>
  <si>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</si>
  <si>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</si>
  <si>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</si>
  <si>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</si>
  <si>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</si>
  <si>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</si>
  <si>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</si>
  <si>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</si>
  <si>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</si>
  <si>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</si>
  <si>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</si>
  <si>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</si>
  <si>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</si>
  <si>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</si>
  <si>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</si>
  <si>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</si>
  <si>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</si>
  <si>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</si>
  <si>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</si>
  <si>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</si>
  <si>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</si>
  <si>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</si>
  <si>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</si>
  <si>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</si>
  <si>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</si>
  <si>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</si>
  <si>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</si>
  <si>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</si>
  <si>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</si>
  <si>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</si>
  <si>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</si>
  <si>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</si>
  <si>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</si>
  <si>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</si>
  <si>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</si>
  <si>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</si>
  <si>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</si>
  <si>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</si>
  <si>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</si>
  <si>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</si>
  <si>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</si>
  <si>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</si>
  <si>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</si>
  <si>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</si>
  <si>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</si>
  <si>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</si>
  <si>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</si>
  <si>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</si>
  <si>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</si>
  <si>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</si>
  <si>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</si>
  <si>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</si>
  <si>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</si>
  <si>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</si>
  <si>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</si>
  <si>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</si>
  <si>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</si>
  <si>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</si>
  <si>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</si>
  <si>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</si>
  <si>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</si>
  <si>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</si>
  <si>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</si>
  <si>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</si>
  <si>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</si>
  <si>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</si>
  <si>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</si>
  <si>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</si>
  <si>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</si>
  <si>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</si>
  <si>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</si>
  <si>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</si>
  <si>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</si>
  <si>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</si>
  <si>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</si>
  <si>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</si>
  <si>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</si>
  <si>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</si>
  <si>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</si>
  <si>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</si>
  <si>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</si>
  <si>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</si>
  <si>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</si>
  <si>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</si>
  <si>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</si>
  <si>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</si>
  <si>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</si>
  <si>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</si>
  <si>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</si>
  <si>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</si>
  <si>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</si>
  <si>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</si>
  <si>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</si>
  <si>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</si>
  <si>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</si>
  <si>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</si>
  <si>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</si>
  <si>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</si>
  <si>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</si>
  <si>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</si>
  <si>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</si>
  <si>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</si>
  <si>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</si>
  <si>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</si>
  <si>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</si>
  <si>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</si>
  <si>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</si>
  <si>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</si>
  <si>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</si>
  <si>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</si>
  <si>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</si>
  <si>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</si>
  <si>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</si>
  <si>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</si>
  <si>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</si>
  <si>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</si>
  <si>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</si>
  <si>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</si>
  <si>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</si>
  <si>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</si>
  <si>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</si>
  <si>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</si>
  <si>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</si>
  <si>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</si>
  <si>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</si>
  <si>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</si>
  <si>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</si>
  <si>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</si>
  <si>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</si>
  <si>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</si>
  <si>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</si>
  <si>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</si>
  <si>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</si>
  <si>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</si>
  <si>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</si>
  <si>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</si>
  <si>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</si>
  <si>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</si>
  <si>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</si>
  <si>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</si>
  <si>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</si>
  <si>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</si>
  <si>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</si>
  <si>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</si>
  <si>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</si>
  <si>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</si>
  <si>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</si>
  <si>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</si>
  <si>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</si>
  <si>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</si>
  <si>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</si>
  <si>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</si>
  <si>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</si>
  <si>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</si>
  <si>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</si>
  <si>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</si>
  <si>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</si>
  <si>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</si>
  <si>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</si>
  <si>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</si>
  <si>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</si>
  <si>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</si>
  <si>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</si>
  <si>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</si>
  <si>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</si>
  <si>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</si>
  <si>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</si>
  <si>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</si>
  <si>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</si>
  <si>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</si>
  <si>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</si>
  <si>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</si>
  <si>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</si>
  <si>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</si>
  <si>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</si>
  <si>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</si>
  <si>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</si>
  <si>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</si>
  <si>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</si>
  <si>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</si>
  <si>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</si>
  <si>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</si>
  <si>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</si>
  <si>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</si>
  <si>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</si>
  <si>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</si>
  <si>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</si>
  <si>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</si>
  <si>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</si>
  <si>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</si>
  <si>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</si>
  <si>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</si>
  <si>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</si>
  <si>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</si>
  <si>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</si>
  <si>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</si>
  <si>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</si>
  <si>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</si>
  <si>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</si>
  <si>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</si>
  <si>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</si>
  <si>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</si>
  <si>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</si>
  <si>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</si>
  <si>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</si>
  <si>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</si>
  <si>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</si>
  <si>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</si>
  <si>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</si>
  <si>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</si>
  <si>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</si>
  <si>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</si>
  <si>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</si>
  <si>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</si>
  <si>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</si>
  <si>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</si>
  <si>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</si>
  <si>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</si>
  <si>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</si>
  <si>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</si>
  <si>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</si>
  <si>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</si>
  <si>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</si>
  <si>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</si>
  <si>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</si>
  <si>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</si>
  <si>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</si>
  <si>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</si>
  <si>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</si>
  <si>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</si>
  <si>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</si>
  <si>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</si>
  <si>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</si>
  <si>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</si>
  <si>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</si>
  <si>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</si>
  <si>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</si>
  <si>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</si>
  <si>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</si>
  <si>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</si>
  <si>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</si>
  <si>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</si>
  <si>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</si>
  <si>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</si>
  <si>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</si>
  <si>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</si>
  <si>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</si>
  <si>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</si>
  <si>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</si>
  <si>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</si>
  <si>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</si>
  <si>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</si>
  <si>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</si>
  <si>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</si>
  <si>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</si>
  <si>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</si>
  <si>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</si>
  <si>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</si>
  <si>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</si>
  <si>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</si>
  <si>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</si>
  <si>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</si>
  <si>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</si>
  <si>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</si>
  <si>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</si>
  <si>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</si>
  <si>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</si>
  <si>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</si>
  <si>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</si>
  <si>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</si>
  <si>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</si>
  <si>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</si>
  <si>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</si>
  <si>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</si>
  <si>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</si>
  <si>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</si>
  <si>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</si>
  <si>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</si>
  <si>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</si>
  <si>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</si>
  <si>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</si>
  <si>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</si>
  <si>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</si>
  <si>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</si>
  <si>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</si>
  <si>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</si>
  <si>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</si>
  <si>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</si>
  <si>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</si>
  <si>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</si>
  <si>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</si>
  <si>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</si>
  <si>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</si>
  <si>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</si>
  <si>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</si>
  <si>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</si>
  <si>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</si>
  <si>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</si>
  <si>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</si>
  <si>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</si>
  <si>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</si>
  <si>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</si>
  <si>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</si>
  <si>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</si>
  <si>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</si>
  <si>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</si>
  <si>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</si>
  <si>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</si>
  <si>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</si>
  <si>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</si>
  <si>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</si>
  <si>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</si>
  <si>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</si>
  <si>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</si>
  <si>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</si>
  <si>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</si>
  <si>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</si>
  <si>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</si>
  <si>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</si>
  <si>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</si>
  <si>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</si>
  <si>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</si>
  <si>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</si>
  <si>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</si>
  <si>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</si>
  <si>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</si>
  <si>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</si>
  <si>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</si>
  <si>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</si>
  <si>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</si>
  <si>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</si>
  <si>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</si>
  <si>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</si>
  <si>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</si>
  <si>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</si>
  <si>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</si>
  <si>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</si>
  <si>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</si>
  <si>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</si>
  <si>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</si>
  <si>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</si>
  <si>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</si>
  <si>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</si>
  <si>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</si>
  <si>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</si>
  <si>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</si>
  <si>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</si>
  <si>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</si>
  <si>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</si>
  <si>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</si>
  <si>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</si>
  <si>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</si>
  <si>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</si>
  <si>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</si>
  <si>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</si>
  <si>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</si>
  <si>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</si>
  <si>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</si>
  <si>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</si>
  <si>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</si>
  <si>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</si>
  <si>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</si>
  <si>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</si>
  <si>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</si>
  <si>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</si>
  <si>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</si>
  <si>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</si>
  <si>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</si>
  <si>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</si>
  <si>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</si>
  <si>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</si>
  <si>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</si>
  <si>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</si>
  <si>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</si>
  <si>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</si>
  <si>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</si>
  <si>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</si>
  <si>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</si>
  <si>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</si>
  <si>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</si>
  <si>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</si>
  <si>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</si>
  <si>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</si>
  <si>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</si>
  <si>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</si>
  <si>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</si>
  <si>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</si>
  <si>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</si>
  <si>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</si>
  <si>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</si>
  <si>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</si>
  <si>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</si>
  <si>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</si>
  <si>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</si>
  <si>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</si>
  <si>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</si>
  <si>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</si>
  <si>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</si>
  <si>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</si>
  <si>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</si>
  <si>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</si>
  <si>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</si>
  <si>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</si>
  <si>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</si>
  <si>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</si>
  <si>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</si>
  <si>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</si>
  <si>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</si>
  <si>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</si>
  <si>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</si>
  <si>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</si>
  <si>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</si>
  <si>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</si>
  <si>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</si>
  <si>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</si>
  <si>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</si>
  <si>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</si>
  <si>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</si>
  <si>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</si>
  <si>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</si>
  <si>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</si>
  <si>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</si>
  <si>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</si>
  <si>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</si>
  <si>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</si>
  <si>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</si>
  <si>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</si>
  <si>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</si>
  <si>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</si>
  <si>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</si>
  <si>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</si>
  <si>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</si>
  <si>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</si>
  <si>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</si>
  <si>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</si>
  <si>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</si>
  <si>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</si>
  <si>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</si>
  <si>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</si>
  <si>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</si>
  <si>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</si>
  <si>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</si>
  <si>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</si>
  <si>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</si>
  <si>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</si>
  <si>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</si>
  <si>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</si>
  <si>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</si>
  <si>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</si>
  <si>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</si>
  <si>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</si>
  <si>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</si>
  <si>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</si>
  <si>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</si>
  <si>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</si>
  <si>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</si>
  <si>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</si>
  <si>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</si>
  <si>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</si>
  <si>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</si>
  <si>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</si>
  <si>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</si>
  <si>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</si>
  <si>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</si>
  <si>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</si>
  <si>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</si>
  <si>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</si>
  <si>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</si>
  <si>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</si>
  <si>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</si>
  <si>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</si>
  <si>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</si>
  <si>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</si>
  <si>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</si>
  <si>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</si>
  <si>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</si>
  <si>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</si>
  <si>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</si>
  <si>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</si>
  <si>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</si>
  <si>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</si>
  <si>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</si>
  <si>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</si>
  <si>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</si>
  <si>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</si>
  <si>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</si>
  <si>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</si>
  <si>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</si>
  <si>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</si>
  <si>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</si>
  <si>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</si>
  <si>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</si>
  <si>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</si>
  <si>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</si>
  <si>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</si>
  <si>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</si>
  <si>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</si>
  <si>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</si>
  <si>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</si>
  <si>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</si>
  <si>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</si>
  <si>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</si>
  <si>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</si>
  <si>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</si>
  <si>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</si>
  <si>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</si>
  <si>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</si>
  <si>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</si>
  <si>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</si>
  <si>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</si>
  <si>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</si>
  <si>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</si>
  <si>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</si>
  <si>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</si>
  <si>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</si>
  <si>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</si>
  <si>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</si>
  <si>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</si>
  <si>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</si>
  <si>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</si>
  <si>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</si>
  <si>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</si>
  <si>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</si>
  <si>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</si>
  <si>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</si>
  <si>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</si>
  <si>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</si>
  <si>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</si>
  <si>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</si>
  <si>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</si>
  <si>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</si>
  <si>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</si>
  <si>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</si>
  <si>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</si>
  <si>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</si>
  <si>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</si>
  <si>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</si>
  <si>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</si>
  <si>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</si>
  <si>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</si>
  <si>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</si>
  <si>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</si>
  <si>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</si>
  <si>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</si>
  <si>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</si>
  <si>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</si>
  <si>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</si>
  <si>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</si>
  <si>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</si>
  <si>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</si>
  <si>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</si>
  <si>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</si>
  <si>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</si>
  <si>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</si>
  <si>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</si>
  <si>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</si>
  <si>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</si>
  <si>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</si>
  <si>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</si>
  <si>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</si>
  <si>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</si>
  <si>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</si>
  <si>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</si>
  <si>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</si>
  <si>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</si>
  <si>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</si>
  <si>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</si>
  <si>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</si>
  <si>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</si>
  <si>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</si>
  <si>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</si>
  <si>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</si>
  <si>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</si>
  <si>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</si>
  <si>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</si>
  <si>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</si>
  <si>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</si>
  <si>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</si>
  <si>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</si>
  <si>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</si>
  <si>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</si>
  <si>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</si>
  <si>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</si>
  <si>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</si>
  <si>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</si>
  <si>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</si>
  <si>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</si>
  <si>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</si>
  <si>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</si>
  <si>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</si>
  <si>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</si>
  <si>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</si>
  <si>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</si>
  <si>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</si>
  <si>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</si>
  <si>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</si>
  <si>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</si>
  <si>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</si>
  <si>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</si>
  <si>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</si>
  <si>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</si>
  <si>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</si>
  <si>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</si>
  <si>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</si>
  <si>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</si>
  <si>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</si>
  <si>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</si>
  <si>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</si>
  <si>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</si>
  <si>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</si>
  <si>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</si>
  <si>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</si>
  <si>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</si>
  <si>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</si>
  <si>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</si>
  <si>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</si>
  <si>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</si>
  <si>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</si>
  <si>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</si>
  <si>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</si>
  <si>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</si>
  <si>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</si>
  <si>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</si>
  <si>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</si>
  <si>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</si>
  <si>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</si>
  <si>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</si>
  <si>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</si>
  <si>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</si>
  <si>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</si>
  <si>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</si>
  <si>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</si>
  <si>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</si>
  <si>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</si>
  <si>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</si>
  <si>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</si>
  <si>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</si>
  <si>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</si>
  <si>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</si>
  <si>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</si>
  <si>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</si>
  <si>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</si>
  <si>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</si>
  <si>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</si>
  <si>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</si>
  <si>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</si>
  <si>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</si>
  <si>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</si>
  <si>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</si>
  <si>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</si>
  <si>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</si>
  <si>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</si>
  <si>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</si>
  <si>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</si>
  <si>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</si>
  <si>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</si>
  <si>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</si>
  <si>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</si>
  <si>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</si>
  <si>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</si>
  <si>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</si>
  <si>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</si>
  <si>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</si>
  <si>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</si>
  <si>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</si>
  <si>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</si>
  <si>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</si>
  <si>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</si>
  <si>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</si>
  <si>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</si>
  <si>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</si>
  <si>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</si>
  <si>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</si>
  <si>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</si>
  <si>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</si>
  <si>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</si>
  <si>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</si>
  <si>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</si>
  <si>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</si>
  <si>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</si>
  <si>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</si>
  <si>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</si>
  <si>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</si>
  <si>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</si>
  <si>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</si>
  <si>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</si>
  <si>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</si>
  <si>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</si>
  <si>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</si>
  <si>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</si>
  <si>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</si>
  <si>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</si>
  <si>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</si>
  <si>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</si>
  <si>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</si>
  <si>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</si>
  <si>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</si>
  <si>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</si>
  <si>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</si>
  <si>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</si>
  <si>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</si>
  <si>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</si>
  <si>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</si>
  <si>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</si>
  <si>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</si>
  <si>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</si>
  <si>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</si>
  <si>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</si>
  <si>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</si>
  <si>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</si>
  <si>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</si>
  <si>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</si>
  <si>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</si>
  <si>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</si>
  <si>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</si>
  <si>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</si>
  <si>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</si>
  <si>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</si>
  <si>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</si>
  <si>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</si>
  <si>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</si>
  <si>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</si>
  <si>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</si>
  <si>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</si>
  <si>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</si>
  <si>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</si>
  <si>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</si>
  <si>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</si>
  <si>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</si>
  <si>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</si>
  <si>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</si>
  <si>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</si>
  <si>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</si>
  <si>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</si>
  <si>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</si>
  <si>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</si>
  <si>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</si>
  <si>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</si>
  <si>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</si>
  <si>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</si>
  <si>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</si>
  <si>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</si>
  <si>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</si>
  <si>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</si>
  <si>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</si>
  <si>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</si>
  <si>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</si>
  <si>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</si>
  <si>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</si>
  <si>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</si>
  <si>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</si>
  <si>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</si>
  <si>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</si>
  <si>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</si>
  <si>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</si>
  <si>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</si>
  <si>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</si>
  <si>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</si>
  <si>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</si>
  <si>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</si>
  <si>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</si>
  <si>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</si>
  <si>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</si>
  <si>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</si>
  <si>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</si>
  <si>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</si>
  <si>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</si>
  <si>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</si>
  <si>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</si>
  <si>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</si>
  <si>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</si>
  <si>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</si>
  <si>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</si>
  <si>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</si>
  <si>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</si>
  <si>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</si>
  <si>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</si>
  <si>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</si>
  <si>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</si>
  <si>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</si>
  <si>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</si>
  <si>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</si>
  <si>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</si>
  <si>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</si>
  <si>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</si>
  <si>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</si>
  <si>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</si>
  <si>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</si>
  <si>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</si>
  <si>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</si>
  <si>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</si>
  <si>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</si>
  <si>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</si>
  <si>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</si>
  <si>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</si>
  <si>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</si>
  <si>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</si>
  <si>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</si>
  <si>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</si>
  <si>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</si>
  <si>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</si>
  <si>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</si>
  <si>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</si>
  <si>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</si>
  <si>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</si>
  <si>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</si>
  <si>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</si>
  <si>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</si>
  <si>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</si>
  <si>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</si>
  <si>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</si>
  <si>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</si>
  <si>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</si>
  <si>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</si>
  <si>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</si>
  <si>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</si>
  <si>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</si>
  <si>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</si>
  <si>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</si>
  <si>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</si>
  <si>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</si>
  <si>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</si>
  <si>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</si>
  <si>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</si>
  <si>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</si>
  <si>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</si>
  <si>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</si>
  <si>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</si>
  <si>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</si>
  <si>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</si>
  <si>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</si>
  <si>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</si>
  <si>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</si>
  <si>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</si>
  <si>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</si>
  <si>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</si>
  <si>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</si>
  <si>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</si>
  <si>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</si>
  <si>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</si>
  <si>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</si>
  <si>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</si>
  <si>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</si>
  <si>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</si>
  <si>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</si>
  <si>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</si>
  <si>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</si>
  <si>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</si>
  <si>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</si>
  <si>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</si>
  <si>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</si>
  <si>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</si>
  <si>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</si>
  <si>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</si>
  <si>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</si>
  <si>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</si>
  <si>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</si>
  <si>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</si>
  <si>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</si>
  <si>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</si>
  <si>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</si>
  <si>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</si>
  <si>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</si>
  <si>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</si>
  <si>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</si>
  <si>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</si>
  <si>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</si>
  <si>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</si>
  <si>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</si>
  <si>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</si>
  <si>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</si>
  <si>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</si>
  <si>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</si>
  <si>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</si>
  <si>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</si>
  <si>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</si>
  <si>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</si>
  <si>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</si>
  <si>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</si>
  <si>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</si>
  <si>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</si>
  <si>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</si>
  <si>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</si>
  <si>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</si>
  <si>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</si>
  <si>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</si>
  <si>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</si>
  <si>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</si>
  <si>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</si>
  <si>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</si>
  <si>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</si>
  <si>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</si>
  <si>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</si>
  <si>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</si>
  <si>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</si>
  <si>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</si>
  <si>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</si>
  <si>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</si>
  <si>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</si>
  <si>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</si>
  <si>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</si>
  <si>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</si>
  <si>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</si>
  <si>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</si>
  <si>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</si>
  <si>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</si>
  <si>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</si>
  <si>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</si>
  <si>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</si>
  <si>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</si>
  <si>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</si>
  <si>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</si>
  <si>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</si>
  <si>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</si>
  <si>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</si>
  <si>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</si>
  <si>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</si>
  <si>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</si>
  <si>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</si>
  <si>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</si>
  <si>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</si>
  <si>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</si>
  <si>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</si>
  <si>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</si>
  <si>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</si>
  <si>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</si>
  <si>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</si>
  <si>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</si>
  <si>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</si>
  <si>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</si>
  <si>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</si>
  <si>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</si>
  <si>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</si>
  <si>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</si>
  <si>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</si>
  <si>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</si>
  <si>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</si>
  <si>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</si>
  <si>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</si>
  <si>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</si>
  <si>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</si>
  <si>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</si>
  <si>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</si>
  <si>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</si>
  <si>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</si>
  <si>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</si>
  <si>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</si>
  <si>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</si>
  <si>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</si>
  <si>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</si>
  <si>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</si>
  <si>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</si>
  <si>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</si>
  <si>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</si>
  <si>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</si>
  <si>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</si>
  <si>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</si>
  <si>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</si>
  <si>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</si>
  <si>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</si>
  <si>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</si>
  <si>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</si>
  <si>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</si>
  <si>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</si>
  <si>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</si>
  <si>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</si>
  <si>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</si>
  <si>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</si>
  <si>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</si>
  <si>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</si>
  <si>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</si>
  <si>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</si>
  <si>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</si>
  <si>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</si>
  <si>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</si>
  <si>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</si>
  <si>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</si>
  <si>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</si>
  <si>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</si>
  <si>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</si>
  <si>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</si>
  <si>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</si>
  <si>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</si>
  <si>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</si>
  <si>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</si>
  <si>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</si>
  <si>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</si>
  <si>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</si>
  <si>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</si>
  <si>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</si>
  <si>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</si>
  <si>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</si>
  <si>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</si>
  <si>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</si>
  <si>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</si>
  <si>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</si>
  <si>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</si>
  <si>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</si>
  <si>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</si>
  <si>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</si>
  <si>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</si>
  <si>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</si>
  <si>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</si>
  <si>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</si>
  <si>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</si>
  <si>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</si>
  <si>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</si>
  <si>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</si>
  <si>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</si>
  <si>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</si>
  <si>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</si>
  <si>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</si>
  <si>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</si>
  <si>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</si>
  <si>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</si>
  <si>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</si>
  <si>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</si>
  <si>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</si>
  <si>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</si>
  <si>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</si>
  <si>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</si>
  <si>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</si>
  <si>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</si>
  <si>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</si>
  <si>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</si>
  <si>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</si>
  <si>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</si>
  <si>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</si>
  <si>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</si>
  <si>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</si>
  <si>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</si>
  <si>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</si>
  <si>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</si>
  <si>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</si>
  <si>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</si>
  <si>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</si>
  <si>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</si>
  <si>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</si>
  <si>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</si>
  <si>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</si>
  <si>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</si>
  <si>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</si>
  <si>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</si>
  <si>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</si>
  <si>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</si>
  <si>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</si>
  <si>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</si>
  <si>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</si>
  <si>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</si>
  <si>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</si>
  <si>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</si>
  <si>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</si>
  <si>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</si>
  <si>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</si>
  <si>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</si>
  <si>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</si>
  <si>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</si>
  <si>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</si>
  <si>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</si>
  <si>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</si>
  <si>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</si>
  <si>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</si>
  <si>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</si>
  <si>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</si>
  <si>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</si>
  <si>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</si>
  <si>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</si>
  <si>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</si>
  <si>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</si>
  <si>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</si>
  <si>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</si>
  <si>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</si>
  <si>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</si>
  <si>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</si>
  <si>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</si>
  <si>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</si>
  <si>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</si>
  <si>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</si>
  <si>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</si>
  <si>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</si>
  <si>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</si>
  <si>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</si>
  <si>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</si>
  <si>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</si>
  <si>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</si>
  <si>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</si>
  <si>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</si>
  <si>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</si>
  <si>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</si>
  <si>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</si>
  <si>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</si>
  <si>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</si>
  <si>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</si>
  <si>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</si>
  <si>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</si>
  <si>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</si>
  <si>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</si>
  <si>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</si>
  <si>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</si>
  <si>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</si>
  <si>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</si>
  <si>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</si>
  <si>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</si>
  <si>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</si>
  <si>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</si>
  <si>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</si>
  <si>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</si>
  <si>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</si>
  <si>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</si>
  <si>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</si>
  <si>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</si>
  <si>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</si>
  <si>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</si>
  <si>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</si>
  <si>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</si>
  <si>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</si>
  <si>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</si>
  <si>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</si>
  <si>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</si>
  <si>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</si>
  <si>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</si>
  <si>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</si>
  <si>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</si>
  <si>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</si>
  <si>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</si>
  <si>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</si>
  <si>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</si>
  <si>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</si>
  <si>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</si>
  <si>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</si>
  <si>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</si>
  <si>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</si>
  <si>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</si>
  <si>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</si>
  <si>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</si>
  <si>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</si>
  <si>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</si>
  <si>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</si>
  <si>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</si>
  <si>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</si>
  <si>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</si>
  <si>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</si>
  <si>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</si>
  <si>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</si>
  <si>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</si>
  <si>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</si>
  <si>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</si>
  <si>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</si>
  <si>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</si>
  <si>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</si>
  <si>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</si>
  <si>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</si>
  <si>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</si>
  <si>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</si>
  <si>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</si>
  <si>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</si>
  <si>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</si>
  <si>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</si>
  <si>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</si>
  <si>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</si>
  <si>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</si>
  <si>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</si>
  <si>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</si>
  <si>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</si>
  <si>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</si>
  <si>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</si>
  <si>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</si>
  <si>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</si>
  <si>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</si>
  <si>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</si>
  <si>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</si>
  <si>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</si>
  <si>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</si>
  <si>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</si>
  <si>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</si>
  <si>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</si>
  <si>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</si>
  <si>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</si>
  <si>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</si>
  <si>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</si>
  <si>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</si>
  <si>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</si>
  <si>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</si>
  <si>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</si>
  <si>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</si>
  <si>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</si>
  <si>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</si>
  <si>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</si>
  <si>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</si>
  <si>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</si>
  <si>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</si>
  <si>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</si>
  <si>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</si>
  <si>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</si>
  <si>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</si>
  <si>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</si>
  <si>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</si>
  <si>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</si>
  <si>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</si>
  <si>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</si>
  <si>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</si>
  <si>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</si>
  <si>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</si>
  <si>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</si>
  <si>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</si>
  <si>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</si>
  <si>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</si>
  <si>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</si>
  <si>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</si>
  <si>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</si>
  <si>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</si>
  <si>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</si>
  <si>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</si>
  <si>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</si>
  <si>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</si>
  <si>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</si>
  <si>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</si>
  <si>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</si>
  <si>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</si>
  <si>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</si>
  <si>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</si>
  <si>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</si>
  <si>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</si>
  <si>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</si>
  <si>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</si>
  <si>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</si>
  <si>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</si>
  <si>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</si>
  <si>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</si>
  <si>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</si>
  <si>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</si>
  <si>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</si>
  <si>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</si>
  <si>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</si>
  <si>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</si>
  <si>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</si>
  <si>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</si>
  <si>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</si>
  <si>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</si>
  <si>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</si>
  <si>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</si>
  <si>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</si>
  <si>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</si>
  <si>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</si>
  <si>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</si>
  <si>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</si>
  <si>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</si>
  <si>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</si>
  <si>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</si>
  <si>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</si>
  <si>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</si>
  <si>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</si>
  <si>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</si>
  <si>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</si>
  <si>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</si>
  <si>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</si>
  <si>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</si>
  <si>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</si>
  <si>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</si>
  <si>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</si>
  <si>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</si>
  <si>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</si>
  <si>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</si>
  <si>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</si>
  <si>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</si>
  <si>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</si>
  <si>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</si>
  <si>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</si>
  <si>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</si>
  <si>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</si>
  <si>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</si>
  <si>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</si>
  <si>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</si>
  <si>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</si>
  <si>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</si>
  <si>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</si>
  <si>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</si>
  <si>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</si>
  <si>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</si>
  <si>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</si>
  <si>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</si>
  <si>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</si>
  <si>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</si>
  <si>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</si>
  <si>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</si>
  <si>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</si>
  <si>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</si>
  <si>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</si>
  <si>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</si>
  <si>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</si>
  <si>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</si>
  <si>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</si>
  <si>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</si>
  <si>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</si>
  <si>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</si>
  <si>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</si>
  <si>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</si>
  <si>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</si>
  <si>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</si>
  <si>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</si>
  <si>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</si>
  <si>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</si>
  <si>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</si>
  <si>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</si>
  <si>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</si>
  <si>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</si>
  <si>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</si>
  <si>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</si>
  <si>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</si>
  <si>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</si>
  <si>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</si>
  <si>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</si>
  <si>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</si>
  <si>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</si>
  <si>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</si>
  <si>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</si>
  <si>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</si>
  <si>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</si>
  <si>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</si>
  <si>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</si>
  <si>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</si>
  <si>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</si>
  <si>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</si>
  <si>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</si>
  <si>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</si>
  <si>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</si>
  <si>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</si>
  <si>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</si>
  <si>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</si>
  <si>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</si>
  <si>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</si>
  <si>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</si>
  <si>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</si>
  <si>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</si>
  <si>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</si>
  <si>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</si>
  <si>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</si>
  <si>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</si>
  <si>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</si>
  <si>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</si>
  <si>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</si>
  <si>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</si>
  <si>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</si>
  <si>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</si>
  <si>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</si>
  <si>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</si>
  <si>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</si>
  <si>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</si>
  <si>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</si>
  <si>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</si>
  <si>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</si>
  <si>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</si>
  <si>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</si>
  <si>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</si>
  <si>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</si>
  <si>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</si>
  <si>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</si>
  <si>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</si>
  <si>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</si>
  <si>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</si>
  <si>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</si>
  <si>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</si>
  <si>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</si>
  <si>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</si>
  <si>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</si>
  <si>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</si>
  <si>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</si>
  <si>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</si>
  <si>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</si>
  <si>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</si>
  <si>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</si>
  <si>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</si>
  <si>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</si>
  <si>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</si>
  <si>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</si>
  <si>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</si>
  <si>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</si>
  <si>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</si>
  <si>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</si>
  <si>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</si>
  <si>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</si>
  <si>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</si>
  <si>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</si>
  <si>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</si>
  <si>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</si>
  <si>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</si>
  <si>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</si>
  <si>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</si>
  <si>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</si>
  <si>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</si>
  <si>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</si>
  <si>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</si>
  <si>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</si>
  <si>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</si>
  <si>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</si>
  <si>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</si>
  <si>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</si>
  <si>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</si>
  <si>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</si>
  <si>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</si>
  <si>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</si>
  <si>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</si>
  <si>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</si>
  <si>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</si>
  <si>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</si>
  <si>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</si>
  <si>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</si>
  <si>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</si>
  <si>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</si>
  <si>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</si>
  <si>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</si>
  <si>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</si>
  <si>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</si>
  <si>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</si>
  <si>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</si>
  <si>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</si>
  <si>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</si>
  <si>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</si>
  <si>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</si>
  <si>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</si>
  <si>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</si>
  <si>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</si>
  <si>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</si>
  <si>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</si>
  <si>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</si>
  <si>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</si>
  <si>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</si>
  <si>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</si>
  <si>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</si>
  <si>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</si>
  <si>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</si>
  <si>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</si>
  <si>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</si>
  <si>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</si>
  <si>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</si>
  <si>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</si>
  <si>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</si>
  <si>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</si>
  <si>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</si>
  <si>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</si>
  <si>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</si>
  <si>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</si>
  <si>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</si>
  <si>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</si>
  <si>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</si>
  <si>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</si>
  <si>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</si>
  <si>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</si>
  <si>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</si>
  <si>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</si>
  <si>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</si>
  <si>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</si>
  <si>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</si>
  <si>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</si>
  <si>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</si>
  <si>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</si>
  <si>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</si>
  <si>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</si>
  <si>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</si>
  <si>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</si>
  <si>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</si>
  <si>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</si>
  <si>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</si>
  <si>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</si>
  <si>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</si>
  <si>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</si>
  <si>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</si>
  <si>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</si>
  <si>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</si>
  <si>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</si>
  <si>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</si>
  <si>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</si>
  <si>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</si>
  <si>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</si>
  <si>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</si>
  <si>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</si>
  <si>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</si>
  <si>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</si>
  <si>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</si>
  <si>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</si>
  <si>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</si>
  <si>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</si>
  <si>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</si>
  <si>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</si>
  <si>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</si>
  <si>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</si>
  <si>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</si>
  <si>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</si>
  <si>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</si>
  <si>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</si>
  <si>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</si>
  <si>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</si>
  <si>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</si>
  <si>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</si>
  <si>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</si>
  <si>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</si>
  <si>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</si>
  <si>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</si>
  <si>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</si>
  <si>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</si>
  <si>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</si>
  <si>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</si>
  <si>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</si>
  <si>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</si>
  <si>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</si>
  <si>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</si>
  <si>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</si>
  <si>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</si>
  <si>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</si>
  <si>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</si>
  <si>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</si>
  <si>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</si>
  <si>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</si>
  <si>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</si>
  <si>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</si>
  <si>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</si>
  <si>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</si>
  <si>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</si>
  <si>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</si>
  <si>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</si>
  <si>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</si>
  <si>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</si>
  <si>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</si>
  <si>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</si>
  <si>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</si>
  <si>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</si>
  <si>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</si>
  <si>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</si>
  <si>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</si>
  <si>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</si>
  <si>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</si>
  <si>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</si>
  <si>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</si>
  <si>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</si>
  <si>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</si>
  <si>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</si>
  <si>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</si>
  <si>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</si>
  <si>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</si>
  <si>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</si>
  <si>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</si>
  <si>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</si>
  <si>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</si>
  <si>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</si>
  <si>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</si>
  <si>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</si>
  <si>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</si>
  <si>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</si>
  <si>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</si>
  <si>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</si>
  <si>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</si>
  <si>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</si>
  <si>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</si>
  <si>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</si>
  <si>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</si>
  <si>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</si>
  <si>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</si>
  <si>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</si>
  <si>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</si>
  <si>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</si>
  <si>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</si>
  <si>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</si>
  <si>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</si>
  <si>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</si>
  <si>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</si>
  <si>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</si>
  <si>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</si>
  <si>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</si>
  <si>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</si>
  <si>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</si>
  <si>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</si>
  <si>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</si>
  <si>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</si>
  <si>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</si>
  <si>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</si>
  <si>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</si>
  <si>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</si>
  <si>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</si>
  <si>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</si>
  <si>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</si>
  <si>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</si>
  <si>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</si>
  <si>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</si>
  <si>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</si>
  <si>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</si>
  <si>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</si>
  <si>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</si>
  <si>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</si>
  <si>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</si>
  <si>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</si>
  <si>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</si>
  <si>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</si>
  <si>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</si>
  <si>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</si>
  <si>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</si>
  <si>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</si>
  <si>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</si>
  <si>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</si>
  <si>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</si>
  <si>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</si>
  <si>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</si>
  <si>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</si>
  <si>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</si>
  <si>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</si>
  <si>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</si>
  <si>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</si>
  <si>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</si>
  <si>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</si>
  <si>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</si>
  <si>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</si>
  <si>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</si>
  <si>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</si>
  <si>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</si>
  <si>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</si>
  <si>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</si>
  <si>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</si>
  <si>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</si>
  <si>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</si>
  <si>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</si>
  <si>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</si>
  <si>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</si>
  <si>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</si>
  <si>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</si>
  <si>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</si>
  <si>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</si>
  <si>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</si>
  <si>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</si>
  <si>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</si>
  <si>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</si>
  <si>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</si>
  <si>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</si>
  <si>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</si>
  <si>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</si>
  <si>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</si>
  <si>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</si>
  <si>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</si>
  <si>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</si>
  <si>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</si>
  <si>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</si>
  <si>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</si>
  <si>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</si>
  <si>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</si>
  <si>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</si>
  <si>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</si>
  <si>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</si>
  <si>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</si>
  <si>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</si>
  <si>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</si>
  <si>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</si>
  <si>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</si>
  <si>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</si>
  <si>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</si>
  <si>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</si>
  <si>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</si>
  <si>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</si>
  <si>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</si>
  <si>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</si>
  <si>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</si>
  <si>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</si>
  <si>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</si>
  <si>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</si>
  <si>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</si>
  <si>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</si>
  <si>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</si>
  <si>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</si>
  <si>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</si>
  <si>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</si>
  <si>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</si>
  <si>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</si>
  <si>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</si>
  <si>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</si>
  <si>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</si>
  <si>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</si>
  <si>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</si>
  <si>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</si>
  <si>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</si>
  <si>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</si>
  <si>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</si>
  <si>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</si>
  <si>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</si>
  <si>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</si>
  <si>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</si>
  <si>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</si>
  <si>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</si>
  <si>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</si>
  <si>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</si>
  <si>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</si>
  <si>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</si>
  <si>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</si>
  <si>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</si>
  <si>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</si>
  <si>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</si>
  <si>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</si>
  <si>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</si>
  <si>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</si>
  <si>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</si>
  <si>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</si>
  <si>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</si>
  <si>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</si>
  <si>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</si>
  <si>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</si>
  <si>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</si>
  <si>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</si>
  <si>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</si>
  <si>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</si>
  <si>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</si>
  <si>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</si>
  <si>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</si>
  <si>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</si>
  <si>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</si>
  <si>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</si>
  <si>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</si>
  <si>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</si>
  <si>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</si>
  <si>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</si>
  <si>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</si>
  <si>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</si>
  <si>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</si>
  <si>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</si>
  <si>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</si>
  <si>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</si>
  <si>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</si>
  <si>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</si>
  <si>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</si>
  <si>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</si>
  <si>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</si>
  <si>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</si>
  <si>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</si>
  <si>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</si>
  <si>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</si>
  <si>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</si>
  <si>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</si>
  <si>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</si>
  <si>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</si>
  <si>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</si>
  <si>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</si>
  <si>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</si>
  <si>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</si>
  <si>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</si>
  <si>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</si>
  <si>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</si>
  <si>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</si>
  <si>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</si>
  <si>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</si>
  <si>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</si>
  <si>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</si>
  <si>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</si>
  <si>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</si>
  <si>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</si>
  <si>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</si>
  <si>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</si>
  <si>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</si>
  <si>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</si>
  <si>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</si>
  <si>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</si>
  <si>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</si>
  <si>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</si>
  <si>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</si>
  <si>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</si>
  <si>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</si>
  <si>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</si>
  <si>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</si>
  <si>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</si>
  <si>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</si>
  <si>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</si>
  <si>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</si>
  <si>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</si>
  <si>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</si>
  <si>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</si>
  <si>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</si>
  <si>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</si>
  <si>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</si>
  <si>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</si>
  <si>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</si>
  <si>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</si>
  <si>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</si>
  <si>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</si>
  <si>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</si>
  <si>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</si>
  <si>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</si>
  <si>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</si>
  <si>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</si>
  <si>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</si>
  <si>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</si>
  <si>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</si>
  <si>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</si>
  <si>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</si>
  <si>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</si>
  <si>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</si>
  <si>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</si>
  <si>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</si>
  <si>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</si>
  <si>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</si>
  <si>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</si>
  <si>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</si>
  <si>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</si>
  <si>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</si>
  <si>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</si>
  <si>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</si>
  <si>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</si>
  <si>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</si>
  <si>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</si>
  <si>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</si>
  <si>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</si>
  <si>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</si>
  <si>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</si>
  <si>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</si>
  <si>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</si>
  <si>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</si>
  <si>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</si>
  <si>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</si>
  <si>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</si>
  <si>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</si>
  <si>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</si>
  <si>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</si>
  <si>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</si>
  <si>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</si>
  <si>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</si>
  <si>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</si>
  <si>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</si>
  <si>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</si>
  <si>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</si>
  <si>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</si>
  <si>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</si>
  <si>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</si>
  <si>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</si>
  <si>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</si>
  <si>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</si>
  <si>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</si>
  <si>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</si>
  <si>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</si>
  <si>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</si>
  <si>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</si>
  <si>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</si>
  <si>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</si>
  <si>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</si>
  <si>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</si>
  <si>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</si>
  <si>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</si>
  <si>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</si>
  <si>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</si>
  <si>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</si>
  <si>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</si>
  <si>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</si>
  <si>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</si>
  <si>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</si>
  <si>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</si>
  <si>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</si>
  <si>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</si>
  <si>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</si>
  <si>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</si>
  <si>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</si>
  <si>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</si>
  <si>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</si>
  <si>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</si>
  <si>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</si>
  <si>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</si>
  <si>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</si>
  <si>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</si>
  <si>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</si>
  <si>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</si>
  <si>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</si>
  <si>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</si>
  <si>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</si>
  <si>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</si>
  <si>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</si>
  <si>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</si>
  <si>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</si>
  <si>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</si>
  <si>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</si>
  <si>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</si>
  <si>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</si>
  <si>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</si>
  <si>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</si>
  <si>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</si>
  <si>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</si>
  <si>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</si>
  <si>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</si>
  <si>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</si>
  <si>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</si>
  <si>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</si>
  <si>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</si>
  <si>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</si>
  <si>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</si>
  <si>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</si>
  <si>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</si>
  <si>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</si>
  <si>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</si>
  <si>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</si>
  <si>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</si>
  <si>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</si>
  <si>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</si>
  <si>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</si>
  <si>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</si>
  <si>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</si>
  <si>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</si>
  <si>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</si>
  <si>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</si>
  <si>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</si>
  <si>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</si>
  <si>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</si>
  <si>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</si>
  <si>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</si>
  <si>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</si>
  <si>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</si>
  <si>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</si>
  <si>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</si>
  <si>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</si>
  <si>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</si>
  <si>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</si>
  <si>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</si>
  <si>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</si>
  <si>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</si>
  <si>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</si>
  <si>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</si>
  <si>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</si>
  <si>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</si>
  <si>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</si>
  <si>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</si>
  <si>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</si>
  <si>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</si>
  <si>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</si>
  <si>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</si>
  <si>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</si>
  <si>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</si>
  <si>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</si>
  <si>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</si>
  <si>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</si>
  <si>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</si>
  <si>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</si>
  <si>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</si>
  <si>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</si>
  <si>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</si>
  <si>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</si>
  <si>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</si>
  <si>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</si>
  <si>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</si>
  <si>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</si>
  <si>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</si>
  <si>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</si>
  <si>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</si>
  <si>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</si>
  <si>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</si>
  <si>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</si>
  <si>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</si>
  <si>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</si>
  <si>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</si>
  <si>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</si>
  <si>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</si>
  <si>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</si>
  <si>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</si>
  <si>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</si>
  <si>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</si>
  <si>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</si>
  <si>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</si>
  <si>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</si>
  <si>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</si>
  <si>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</si>
  <si>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</si>
  <si>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</si>
  <si>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</si>
  <si>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</si>
  <si>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</si>
  <si>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</si>
  <si>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</si>
  <si>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</si>
  <si>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</si>
  <si>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</si>
  <si>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</si>
  <si>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</si>
  <si>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</si>
  <si>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</si>
  <si>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</si>
  <si>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</si>
  <si>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</si>
  <si>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</si>
  <si>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</si>
  <si>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</si>
  <si>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</si>
  <si>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</si>
  <si>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</si>
  <si>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</si>
  <si>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</si>
  <si>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</si>
  <si>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</si>
  <si>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</si>
  <si>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</si>
  <si>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</si>
  <si>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</si>
  <si>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</si>
  <si>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</si>
  <si>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</si>
  <si>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</si>
  <si>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</si>
  <si>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</si>
  <si>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</si>
  <si>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</si>
  <si>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</si>
  <si>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</si>
  <si>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</si>
  <si>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</si>
  <si>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</si>
  <si>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</si>
  <si>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</si>
  <si>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</si>
  <si>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</si>
  <si>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</si>
  <si>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</si>
  <si>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</si>
  <si>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</si>
  <si>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</si>
  <si>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</si>
  <si>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</si>
  <si>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</si>
  <si>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</si>
  <si>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</si>
  <si>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</si>
  <si>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</si>
  <si>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</si>
  <si>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</si>
  <si>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</si>
  <si>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</si>
  <si>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</si>
  <si>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</si>
  <si>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</si>
  <si>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</si>
  <si>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</si>
  <si>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</si>
  <si>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</si>
  <si>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</si>
  <si>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</si>
  <si>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</si>
  <si>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</si>
  <si>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</si>
  <si>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</si>
  <si>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</si>
  <si>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</si>
  <si>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</si>
  <si>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</si>
  <si>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</si>
  <si>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</si>
  <si>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</si>
  <si>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</si>
  <si>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</si>
  <si>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</si>
  <si>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</si>
  <si>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</si>
  <si>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</si>
  <si>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</si>
  <si>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</si>
  <si>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</si>
  <si>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</si>
  <si>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</si>
  <si>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</si>
  <si>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</si>
  <si>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</si>
  <si>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</si>
  <si>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</si>
  <si>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</si>
  <si>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</si>
  <si>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</si>
  <si>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</si>
  <si>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</si>
  <si>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</si>
  <si>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</si>
  <si>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</si>
  <si>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</si>
  <si>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</si>
  <si>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</si>
  <si>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</si>
  <si>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</si>
  <si>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</si>
  <si>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</si>
  <si>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</si>
  <si>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</si>
  <si>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</si>
  <si>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</si>
  <si>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</si>
  <si>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</si>
  <si>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</si>
  <si>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</si>
  <si>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</si>
  <si>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</si>
  <si>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</si>
  <si>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</si>
  <si>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</si>
  <si>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</si>
  <si>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</si>
  <si>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</si>
  <si>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</si>
  <si>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</si>
  <si>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</si>
  <si>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</si>
  <si>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</si>
  <si>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</si>
  <si>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</si>
  <si>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</si>
  <si>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</si>
  <si>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</si>
  <si>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</si>
  <si>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</si>
  <si>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</si>
  <si>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</si>
  <si>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</si>
  <si>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</si>
  <si>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</si>
  <si>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</si>
  <si>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</si>
  <si>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</si>
  <si>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</si>
  <si>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</si>
  <si>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</si>
  <si>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</si>
  <si>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</si>
  <si>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</si>
  <si>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</si>
  <si>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</si>
  <si>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</si>
  <si>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</si>
  <si>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</si>
  <si>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</si>
  <si>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</si>
  <si>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</si>
  <si>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</si>
  <si>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</si>
  <si>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</si>
  <si>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</si>
  <si>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</si>
  <si>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</si>
  <si>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</si>
  <si>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</si>
  <si>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</si>
  <si>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</si>
  <si>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</si>
  <si>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</si>
  <si>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</si>
  <si>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</si>
  <si>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</si>
  <si>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</si>
  <si>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</si>
  <si>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</si>
  <si>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</si>
  <si>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</si>
  <si>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</si>
  <si>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</si>
  <si>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</si>
  <si>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</si>
  <si>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</si>
  <si>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</si>
  <si>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</si>
  <si>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</si>
  <si>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</si>
  <si>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</si>
  <si>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</si>
  <si>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</si>
  <si>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</si>
  <si>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</si>
  <si>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</si>
  <si>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</si>
  <si>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</si>
  <si>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</si>
  <si>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</si>
  <si>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</si>
  <si>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</si>
  <si>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</si>
  <si>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</si>
  <si>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</si>
  <si>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</si>
  <si>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</si>
  <si>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</si>
  <si>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</si>
  <si>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</si>
  <si>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</si>
  <si>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</si>
  <si>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</si>
  <si>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</si>
  <si>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</si>
  <si>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</si>
  <si>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</si>
  <si>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</si>
  <si>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</si>
  <si>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</si>
  <si>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</si>
  <si>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</si>
  <si>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</si>
  <si>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</si>
  <si>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</si>
  <si>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</si>
  <si>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</si>
  <si>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</si>
  <si>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</si>
  <si>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</si>
  <si>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</si>
  <si>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</si>
  <si>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</si>
  <si>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</si>
  <si>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</si>
  <si>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</si>
  <si>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</si>
  <si>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</si>
  <si>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</si>
  <si>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</si>
  <si>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</si>
  <si>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</si>
  <si>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</si>
  <si>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</si>
  <si>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</si>
  <si>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</si>
  <si>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</si>
  <si>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</si>
  <si>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</si>
  <si>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</si>
  <si>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</si>
  <si>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</si>
  <si>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</si>
  <si>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</si>
  <si>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</si>
  <si>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</si>
  <si>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</si>
  <si>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</si>
  <si>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</si>
  <si>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</si>
  <si>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</si>
  <si>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</si>
  <si>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</si>
  <si>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</si>
  <si>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</si>
  <si>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</si>
  <si>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</si>
  <si>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</si>
  <si>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</si>
  <si>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</si>
  <si>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</si>
  <si>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</si>
  <si>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</si>
  <si>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</si>
  <si>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</si>
  <si>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</si>
  <si>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</si>
  <si>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</si>
  <si>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</si>
  <si>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</si>
  <si>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</si>
  <si>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</si>
  <si>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</si>
  <si>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</si>
  <si>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</si>
  <si>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</si>
  <si>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</si>
  <si>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</si>
  <si>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</si>
  <si>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</si>
  <si>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</si>
  <si>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</si>
  <si>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</si>
  <si>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</si>
  <si>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</si>
  <si>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</si>
  <si>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</si>
  <si>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</si>
  <si>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</si>
  <si>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</si>
  <si>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</si>
  <si>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</si>
  <si>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</si>
  <si>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</si>
  <si>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</si>
  <si>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</si>
  <si>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</si>
  <si>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</si>
  <si>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</si>
  <si>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</si>
  <si>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</si>
  <si>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</si>
  <si>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</si>
  <si>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</si>
  <si>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</si>
  <si>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</si>
  <si>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</si>
  <si>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</si>
  <si>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</si>
  <si>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</si>
  <si>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</si>
  <si>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</si>
  <si>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</si>
  <si>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</si>
  <si>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</si>
  <si>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</si>
  <si>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</si>
  <si>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</si>
  <si>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</si>
  <si>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</si>
  <si>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</si>
  <si>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</si>
  <si>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</si>
  <si>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</si>
  <si>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</si>
  <si>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</si>
  <si>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</si>
  <si>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</si>
  <si>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</si>
  <si>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</si>
  <si>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</si>
  <si>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</si>
  <si>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</si>
  <si>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</si>
  <si>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</si>
  <si>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</si>
  <si>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</si>
  <si>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</si>
  <si>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</si>
  <si>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</si>
  <si>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</si>
  <si>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</si>
  <si>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</si>
  <si>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</si>
  <si>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</si>
  <si>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</si>
  <si>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</si>
  <si>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</si>
  <si>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</si>
  <si>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</si>
  <si>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</si>
  <si>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</si>
  <si>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</si>
  <si>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</si>
  <si>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</si>
  <si>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</si>
  <si>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</si>
  <si>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</si>
  <si>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</si>
  <si>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</si>
  <si>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</si>
  <si>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</si>
  <si>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</si>
  <si>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</si>
  <si>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</si>
  <si>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</si>
  <si>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</si>
  <si>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</si>
  <si>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</si>
  <si>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</si>
  <si>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</si>
  <si>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</si>
  <si>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</si>
  <si>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</si>
  <si>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</si>
  <si>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</si>
  <si>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</si>
  <si>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</si>
  <si>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</si>
  <si>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</si>
  <si>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</si>
  <si>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</si>
  <si>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</si>
  <si>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</si>
  <si>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</si>
  <si>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</si>
  <si>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</si>
  <si>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</si>
  <si>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</si>
  <si>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</si>
  <si>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</si>
  <si>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</si>
  <si>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</si>
  <si>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</si>
  <si>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</si>
  <si>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</si>
  <si>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</si>
  <si>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</si>
  <si>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</si>
  <si>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</si>
  <si>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</si>
  <si>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</si>
  <si>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</si>
  <si>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</si>
  <si>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</si>
  <si>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</si>
  <si>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</si>
  <si>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</si>
  <si>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</si>
  <si>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</si>
  <si>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</si>
  <si>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</si>
  <si>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</si>
  <si>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</si>
  <si>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</si>
  <si>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</si>
  <si>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</si>
  <si>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</si>
  <si>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</si>
  <si>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</si>
  <si>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</si>
  <si>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</si>
  <si>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</si>
  <si>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</si>
  <si>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</si>
  <si>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</si>
  <si>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</si>
  <si>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</si>
  <si>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</si>
  <si>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</si>
  <si>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</si>
  <si>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</si>
  <si>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</si>
  <si>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</si>
  <si>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</si>
  <si>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</si>
  <si>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</si>
  <si>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</si>
  <si>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</si>
  <si>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</si>
  <si>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</si>
  <si>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</si>
  <si>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</si>
  <si>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</si>
  <si>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</si>
  <si>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</si>
  <si>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</si>
  <si>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</si>
  <si>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</si>
  <si>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</si>
  <si>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</si>
  <si>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</si>
  <si>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</si>
  <si>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</si>
  <si>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</si>
  <si>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</si>
  <si>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</si>
  <si>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</si>
  <si>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</si>
  <si>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</si>
  <si>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</si>
  <si>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</si>
  <si>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</si>
  <si>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</si>
  <si>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</si>
  <si>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</si>
  <si>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</si>
  <si>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</si>
  <si>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</si>
  <si>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</si>
  <si>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</si>
  <si>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</si>
  <si>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</si>
  <si>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</si>
  <si>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</si>
  <si>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</si>
  <si>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</si>
  <si>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</si>
  <si>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</si>
  <si>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</si>
  <si>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</si>
  <si>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</si>
  <si>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</si>
  <si>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</si>
  <si>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</si>
  <si>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</si>
  <si>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</si>
  <si>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</si>
  <si>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</si>
  <si>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</si>
  <si>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</si>
  <si>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</si>
  <si>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</si>
  <si>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</si>
  <si>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</si>
  <si>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</si>
  <si>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</si>
  <si>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</si>
  <si>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</si>
  <si>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</si>
  <si>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</si>
  <si>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</si>
  <si>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</si>
  <si>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</si>
  <si>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</si>
  <si>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</si>
  <si>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</si>
  <si>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</si>
  <si>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</si>
  <si>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</si>
  <si>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</si>
  <si>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</si>
  <si>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</si>
  <si>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</si>
  <si>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</si>
  <si>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</si>
  <si>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</si>
  <si>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</si>
  <si>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</si>
  <si>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</si>
  <si>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</si>
  <si>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</si>
  <si>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</si>
  <si>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</si>
  <si>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</si>
  <si>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</si>
  <si>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</si>
  <si>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</si>
  <si>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</si>
  <si>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</si>
  <si>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</si>
  <si>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</si>
  <si>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</si>
  <si>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</si>
  <si>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</si>
  <si>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</si>
  <si>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</si>
  <si>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</si>
  <si>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</si>
  <si>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</si>
  <si>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</si>
  <si>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</si>
  <si>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</si>
  <si>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</si>
  <si>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</si>
  <si>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</si>
  <si>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</si>
  <si>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</si>
  <si>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</si>
  <si>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</si>
  <si>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</si>
  <si>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</si>
  <si>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</si>
  <si>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</si>
  <si>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</si>
  <si>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</si>
  <si>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</si>
  <si>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</si>
  <si>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</si>
  <si>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</si>
  <si>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</si>
  <si>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</si>
  <si>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</si>
  <si>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</si>
  <si>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</si>
  <si>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</si>
  <si>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</si>
  <si>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</si>
  <si>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</si>
  <si>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</si>
  <si>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</si>
  <si>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</si>
  <si>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</si>
  <si>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</si>
  <si>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</si>
  <si>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</si>
  <si>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</si>
  <si>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</si>
  <si>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</si>
  <si>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</si>
  <si>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</si>
  <si>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</si>
  <si>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</si>
  <si>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</si>
  <si>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</si>
  <si>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</si>
  <si>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</si>
  <si>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</si>
  <si>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</si>
  <si>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</si>
  <si>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</si>
  <si>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</si>
  <si>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</si>
  <si>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</si>
  <si>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</si>
  <si>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</si>
  <si>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</si>
  <si>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</si>
  <si>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</si>
  <si>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</si>
  <si>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</si>
  <si>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</si>
  <si>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</si>
  <si>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</si>
  <si>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</si>
  <si>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</si>
  <si>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</si>
  <si>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</si>
  <si>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</si>
  <si>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</si>
  <si>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</si>
  <si>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</si>
  <si>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</si>
  <si>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</si>
  <si>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</si>
  <si>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</si>
  <si>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</si>
  <si>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</si>
  <si>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</si>
  <si>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</si>
  <si>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</si>
  <si>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</si>
  <si>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</si>
  <si>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</si>
  <si>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</si>
  <si>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</si>
  <si>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</si>
  <si>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</si>
  <si>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</si>
  <si>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</si>
  <si>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</si>
  <si>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</si>
  <si>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</si>
  <si>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</si>
  <si>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</si>
  <si>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</si>
  <si>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</si>
  <si>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</si>
  <si>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</si>
  <si>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</si>
  <si>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</si>
  <si>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</si>
  <si>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</si>
  <si>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</si>
  <si>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</si>
  <si>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</si>
  <si>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</si>
  <si>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</si>
  <si>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</si>
  <si>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</si>
  <si>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</si>
  <si>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</si>
  <si>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</si>
  <si>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</si>
  <si>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</si>
  <si>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</si>
  <si>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</si>
  <si>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</si>
  <si>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</si>
  <si>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</si>
  <si>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</si>
  <si>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</si>
  <si>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</si>
  <si>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</si>
  <si>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</si>
  <si>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</si>
  <si>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</si>
  <si>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</si>
  <si>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</si>
  <si>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</si>
  <si>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</si>
  <si>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</si>
  <si>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</si>
  <si>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</si>
  <si>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</si>
  <si>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</si>
  <si>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</si>
  <si>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</si>
  <si>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</si>
  <si>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</si>
  <si>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</si>
  <si>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</si>
  <si>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</si>
  <si>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</si>
  <si>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</si>
  <si>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</si>
  <si>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</si>
  <si>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</si>
  <si>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</si>
  <si>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</si>
  <si>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</si>
  <si>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</si>
  <si>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</si>
  <si>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</si>
  <si>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</si>
  <si>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</si>
  <si>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</si>
  <si>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</si>
  <si>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</si>
  <si>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</si>
  <si>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</si>
  <si>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</si>
  <si>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</si>
  <si>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</si>
  <si>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</si>
  <si>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</si>
  <si>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</si>
  <si>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</si>
  <si>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</si>
  <si>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</si>
  <si>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</si>
  <si>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</si>
  <si>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</si>
  <si>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</si>
  <si>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</si>
  <si>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</si>
  <si>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</si>
  <si>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</si>
  <si>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</si>
  <si>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</si>
  <si>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</si>
  <si>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</si>
  <si>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</si>
  <si>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</si>
  <si>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</si>
  <si>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</si>
  <si>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</si>
  <si>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</si>
  <si>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</si>
  <si>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</si>
  <si>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</si>
  <si>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</si>
  <si>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</si>
  <si>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</si>
  <si>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</si>
  <si>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</si>
  <si>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</si>
  <si>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</si>
  <si>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</si>
  <si>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</si>
  <si>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</si>
  <si>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</si>
  <si>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</si>
  <si>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</si>
  <si>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</si>
  <si>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</si>
  <si>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</si>
  <si>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</si>
  <si>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</si>
  <si>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</si>
  <si>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</si>
  <si>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</si>
  <si>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</si>
  <si>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</si>
  <si>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</si>
  <si>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</si>
  <si>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</si>
  <si>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</si>
  <si>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</si>
  <si>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</si>
  <si>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</si>
  <si>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</si>
  <si>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</si>
  <si>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</si>
  <si>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</si>
  <si>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</si>
  <si>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</si>
  <si>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</si>
  <si>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</si>
  <si>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</si>
  <si>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</si>
  <si>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</si>
  <si>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</si>
  <si>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</si>
  <si>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</si>
  <si>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</si>
  <si>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</si>
  <si>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</si>
  <si>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</si>
  <si>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</si>
  <si>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</si>
  <si>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</si>
  <si>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</si>
  <si>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</si>
  <si>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</si>
  <si>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</si>
  <si>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</si>
  <si>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</si>
  <si>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</si>
  <si>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</si>
  <si>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</si>
  <si>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</si>
  <si>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</si>
  <si>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</si>
  <si>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</si>
  <si>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</si>
  <si>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</si>
  <si>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</si>
  <si>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</si>
  <si>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</si>
  <si>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</si>
  <si>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</si>
  <si>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</si>
  <si>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</si>
  <si>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</si>
  <si>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</si>
  <si>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</si>
  <si>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</si>
  <si>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</si>
  <si>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</si>
  <si>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</si>
  <si>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</si>
  <si>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</si>
  <si>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</si>
  <si>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</si>
  <si>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</si>
  <si>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</si>
  <si>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</si>
  <si>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</si>
  <si>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</si>
  <si>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</si>
  <si>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</si>
  <si>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</si>
  <si>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</si>
  <si>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</si>
  <si>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</si>
  <si>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</si>
  <si>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</si>
  <si>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</si>
  <si>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</si>
  <si>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</si>
  <si>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</si>
  <si>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</si>
  <si>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</si>
  <si>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</si>
  <si>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</si>
  <si>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</si>
  <si>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</si>
  <si>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</si>
  <si>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</si>
  <si>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</si>
  <si>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</si>
  <si>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</si>
  <si>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</si>
  <si>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</si>
  <si>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</si>
  <si>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</si>
  <si>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</si>
  <si>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</si>
  <si>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</si>
  <si>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</si>
  <si>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</si>
  <si>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</si>
  <si>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</si>
  <si>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</si>
  <si>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</si>
  <si>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</si>
  <si>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</si>
  <si>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</si>
  <si>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</si>
  <si>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</si>
  <si>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</si>
  <si>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</si>
  <si>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</si>
  <si>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</si>
  <si>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</si>
  <si>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</si>
  <si>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</si>
  <si>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</si>
  <si>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</si>
  <si>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</si>
  <si>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</si>
  <si>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</si>
  <si>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</si>
  <si>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</si>
  <si>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</si>
  <si>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</si>
  <si>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</si>
  <si>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</si>
  <si>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</si>
  <si>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</si>
  <si>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</si>
  <si>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</si>
  <si>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</si>
  <si>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</si>
  <si>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</si>
  <si>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</si>
  <si>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</si>
  <si>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</si>
  <si>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</si>
  <si>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</si>
  <si>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</si>
  <si>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</si>
  <si>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</si>
  <si>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</si>
  <si>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</si>
  <si>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</si>
  <si>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</si>
  <si>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</si>
  <si>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</si>
  <si>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</si>
  <si>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</si>
  <si>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</si>
  <si>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</si>
  <si>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</si>
  <si>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</si>
  <si>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</si>
  <si>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</si>
  <si>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</si>
  <si>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</si>
  <si>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</si>
  <si>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</si>
  <si>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</si>
  <si>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</si>
  <si>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</si>
  <si>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</si>
  <si>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</si>
  <si>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</si>
  <si>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</si>
  <si>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</si>
  <si>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</si>
  <si>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</si>
  <si>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</si>
  <si>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</si>
  <si>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</si>
  <si>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</si>
  <si>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</si>
  <si>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</si>
  <si>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</si>
  <si>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</si>
  <si>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</si>
  <si>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</si>
  <si>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</si>
  <si>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</si>
  <si>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</si>
  <si>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</si>
  <si>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</si>
  <si>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</si>
  <si>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</si>
  <si>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</si>
  <si>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</si>
  <si>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</si>
  <si>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</si>
  <si>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</si>
  <si>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</si>
  <si>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</si>
  <si>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</si>
  <si>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</si>
  <si>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</si>
  <si>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</si>
  <si>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</si>
  <si>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</si>
  <si>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</si>
  <si>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</si>
  <si>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</si>
  <si>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</si>
  <si>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</si>
  <si>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</si>
  <si>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</si>
  <si>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</si>
  <si>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</si>
  <si>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</si>
  <si>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</si>
  <si>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</si>
  <si>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</si>
  <si>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</si>
  <si>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</si>
  <si>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</si>
  <si>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</si>
  <si>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</si>
  <si>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</si>
  <si>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</si>
  <si>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</si>
  <si>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</si>
  <si>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</si>
  <si>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</si>
  <si>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</si>
  <si>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</si>
  <si>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</si>
  <si>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</si>
  <si>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</si>
  <si>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</si>
  <si>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</si>
  <si>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</si>
  <si>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</si>
  <si>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</si>
  <si>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</si>
  <si>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</si>
  <si>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</si>
  <si>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</si>
  <si>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</si>
  <si>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</si>
  <si>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</si>
  <si>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</si>
  <si>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</si>
  <si>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</si>
  <si>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</si>
  <si>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</si>
  <si>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</si>
  <si>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</si>
  <si>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</si>
  <si>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</si>
  <si>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</si>
  <si>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</si>
  <si>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</si>
  <si>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</si>
  <si>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</si>
  <si>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</si>
  <si>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</si>
  <si>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</si>
  <si>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</si>
  <si>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</si>
  <si>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</si>
  <si>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</si>
  <si>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</si>
  <si>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</si>
  <si>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</si>
  <si>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</si>
  <si>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</si>
  <si>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</si>
  <si>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</si>
  <si>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</si>
  <si>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</si>
  <si>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</si>
  <si>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</si>
  <si>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</si>
  <si>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</si>
  <si>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</si>
  <si>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</si>
  <si>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</si>
  <si>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</si>
  <si>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</si>
  <si>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</si>
  <si>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</si>
  <si>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</si>
  <si>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</si>
  <si>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</si>
  <si>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</si>
  <si>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</si>
  <si>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</si>
  <si>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</si>
  <si>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</si>
  <si>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</si>
  <si>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</si>
  <si>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</si>
  <si>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</si>
  <si>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</si>
  <si>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</si>
  <si>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</si>
  <si>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</si>
  <si>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</si>
  <si>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</si>
  <si>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</si>
  <si>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</si>
  <si>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</si>
  <si>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</si>
  <si>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</si>
  <si>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</si>
  <si>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</si>
  <si>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</si>
  <si>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</si>
  <si>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</si>
  <si>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</si>
  <si>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</si>
  <si>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</si>
  <si>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</si>
  <si>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</si>
  <si>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</si>
  <si>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</si>
  <si>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</si>
  <si>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</si>
  <si>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</si>
  <si>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</si>
  <si>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</si>
  <si>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</si>
  <si>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</si>
  <si>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</si>
  <si>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</si>
  <si>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</si>
  <si>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</si>
  <si>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</si>
  <si>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</si>
  <si>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</si>
  <si>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</si>
  <si>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</si>
  <si>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</si>
  <si>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</si>
  <si>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</si>
  <si>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</si>
  <si>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</si>
  <si>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</si>
  <si>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</si>
  <si>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</si>
  <si>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</si>
  <si>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</si>
  <si>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</si>
  <si>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</si>
  <si>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</si>
  <si>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</si>
  <si>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</si>
  <si>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</si>
  <si>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</si>
  <si>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</si>
  <si>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</si>
  <si>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</si>
  <si>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</si>
  <si>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</si>
  <si>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</si>
  <si>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</si>
  <si>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</si>
  <si>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</si>
  <si>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</si>
  <si>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</si>
  <si>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</si>
  <si>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</si>
  <si>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</si>
  <si>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</si>
  <si>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</si>
  <si>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</si>
  <si>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</si>
  <si>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</si>
  <si>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</si>
  <si>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</si>
  <si>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</si>
  <si>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</si>
  <si>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</si>
  <si>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</si>
  <si>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</si>
  <si>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</si>
  <si>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</si>
  <si>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</si>
  <si>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</si>
  <si>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</si>
  <si>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</si>
  <si>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</si>
  <si>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</si>
  <si>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</si>
  <si>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</si>
  <si>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</si>
  <si>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</si>
  <si>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</si>
  <si>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</si>
  <si>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</si>
  <si>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</si>
  <si>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</si>
  <si>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</si>
  <si>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</si>
  <si>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</si>
  <si>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</si>
  <si>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</si>
  <si>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</si>
  <si>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</si>
  <si>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</si>
  <si>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</si>
  <si>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</si>
  <si>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</si>
  <si>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</si>
  <si>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</si>
  <si>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</si>
  <si>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</si>
  <si>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</si>
  <si>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</si>
  <si>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</si>
  <si>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</si>
  <si>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</si>
  <si>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</si>
  <si>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</si>
  <si>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</si>
  <si>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</si>
  <si>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</si>
  <si>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</si>
  <si>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</si>
  <si>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</si>
  <si>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</si>
  <si>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</si>
  <si>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</si>
  <si>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</si>
  <si>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</si>
  <si>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</si>
  <si>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</si>
  <si>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</si>
  <si>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</si>
  <si>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</si>
  <si>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</si>
  <si>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</si>
  <si>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</si>
  <si>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</si>
  <si>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</si>
  <si>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</si>
  <si>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</si>
  <si>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</si>
  <si>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</si>
  <si>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</si>
  <si>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</si>
  <si>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</si>
  <si>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</si>
  <si>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</si>
  <si>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</si>
  <si>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</si>
  <si>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</si>
  <si>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</si>
  <si>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</si>
  <si>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</si>
  <si>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</si>
  <si>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</si>
  <si>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</si>
  <si>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</si>
  <si>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</si>
  <si>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</si>
  <si>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</si>
  <si>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</si>
  <si>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</si>
  <si>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</si>
  <si>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</si>
  <si>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</si>
  <si>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</si>
  <si>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</si>
  <si>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</si>
  <si>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</si>
  <si>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</si>
  <si>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</si>
  <si>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</si>
  <si>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</si>
  <si>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</si>
  <si>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</si>
  <si>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</si>
  <si>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</si>
  <si>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</si>
  <si>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</si>
  <si>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</si>
  <si>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</si>
  <si>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</si>
  <si>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</si>
  <si>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</si>
  <si>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</si>
  <si>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</si>
  <si>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</si>
  <si>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</si>
  <si>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</si>
  <si>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</si>
  <si>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</si>
  <si>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</si>
  <si>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</si>
  <si>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</si>
  <si>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</si>
  <si>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</si>
  <si>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</si>
  <si>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</si>
  <si>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</si>
  <si>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</si>
  <si>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</si>
  <si>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</si>
  <si>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</si>
  <si>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</si>
  <si>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</si>
  <si>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</si>
  <si>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</si>
  <si>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</si>
  <si>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</si>
  <si>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</si>
  <si>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</si>
  <si>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</si>
  <si>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</si>
  <si>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</si>
  <si>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</si>
  <si>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</si>
  <si>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</si>
  <si>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</si>
  <si>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</si>
  <si>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</si>
  <si>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</si>
  <si>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</si>
  <si>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</si>
  <si>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</si>
  <si>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</si>
  <si>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</si>
  <si>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</si>
  <si>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</si>
  <si>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</si>
  <si>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</si>
  <si>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</si>
  <si>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</si>
  <si>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</si>
  <si>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</si>
  <si>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</si>
  <si>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</si>
  <si>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</si>
  <si>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</si>
  <si>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</si>
  <si>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</si>
  <si>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</si>
  <si>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</si>
  <si>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</si>
  <si>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</si>
  <si>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</si>
  <si>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</si>
  <si>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</si>
  <si>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</si>
  <si>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</si>
  <si>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</si>
  <si>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</si>
  <si>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</si>
  <si>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</si>
  <si>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</si>
  <si>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</si>
  <si>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</si>
  <si>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</si>
  <si>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</si>
  <si>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</si>
  <si>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</si>
  <si>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</si>
  <si>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</si>
  <si>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</si>
  <si>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</si>
  <si>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</si>
  <si>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</si>
  <si>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</si>
  <si>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</si>
  <si>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</si>
  <si>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</si>
  <si>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</si>
  <si>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</si>
  <si>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</si>
  <si>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</si>
  <si>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</si>
  <si>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</si>
  <si>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</si>
  <si>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</si>
  <si>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</si>
  <si>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</si>
  <si>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</si>
  <si>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</si>
  <si>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</si>
  <si>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</si>
  <si>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</si>
  <si>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</si>
  <si>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</si>
  <si>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</si>
  <si>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</si>
  <si>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</si>
  <si>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</si>
  <si>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</si>
  <si>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</si>
  <si>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</si>
  <si>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</si>
  <si>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</si>
  <si>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</si>
  <si>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</si>
  <si>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</si>
  <si>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</si>
  <si>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</si>
  <si>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</si>
  <si>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</si>
  <si>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</si>
  <si>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</si>
  <si>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</si>
  <si>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</si>
  <si>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</si>
  <si>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</si>
  <si>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</si>
  <si>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</si>
  <si>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</si>
  <si>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</si>
  <si>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</si>
  <si>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</si>
  <si>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</si>
  <si>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</si>
  <si>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</si>
  <si>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</si>
  <si>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</si>
  <si>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</si>
  <si>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</si>
  <si>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</si>
  <si>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</si>
  <si>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</si>
  <si>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</si>
  <si>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</si>
  <si>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</si>
  <si>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</si>
  <si>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</si>
  <si>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</si>
  <si>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</si>
  <si>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</si>
  <si>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</si>
  <si>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</si>
  <si>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</si>
  <si>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</si>
  <si>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</si>
  <si>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</si>
  <si>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</si>
  <si>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</si>
  <si>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</si>
  <si>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</si>
  <si>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</si>
  <si>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</si>
  <si>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</si>
  <si>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</si>
  <si>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</si>
  <si>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</si>
  <si>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</si>
  <si>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</si>
  <si>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</si>
  <si>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</si>
  <si>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</si>
  <si>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</si>
  <si>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</si>
  <si>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</si>
  <si>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</si>
  <si>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</si>
  <si>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</si>
  <si>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</si>
  <si>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</si>
  <si>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</si>
  <si>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</si>
  <si>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</si>
  <si>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</si>
  <si>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</si>
  <si>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</si>
  <si>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</si>
  <si>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</si>
  <si>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</si>
  <si>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</si>
  <si>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</si>
  <si>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</si>
  <si>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</si>
  <si>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</si>
  <si>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</si>
  <si>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</si>
  <si>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</si>
  <si>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</si>
  <si>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</si>
  <si>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</si>
  <si>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</si>
  <si>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</si>
  <si>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</si>
  <si>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</si>
  <si>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</si>
  <si>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</si>
  <si>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</si>
  <si>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</si>
  <si>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</si>
  <si>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</si>
  <si>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</si>
  <si>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</si>
  <si>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</si>
  <si>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</si>
  <si>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</si>
  <si>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</si>
  <si>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</si>
  <si>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</si>
  <si>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</si>
  <si>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</si>
  <si>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</si>
  <si>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</si>
  <si>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</si>
  <si>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</si>
  <si>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</si>
  <si>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</si>
  <si>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</si>
  <si>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</si>
  <si>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</si>
  <si>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</si>
  <si>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</si>
  <si>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</si>
  <si>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</si>
  <si>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</si>
  <si>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</si>
  <si>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</si>
  <si>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</si>
  <si>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</si>
  <si>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</si>
  <si>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</si>
  <si>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</si>
  <si>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</si>
  <si>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</si>
  <si>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</si>
  <si>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</si>
  <si>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</si>
  <si>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</si>
  <si>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</si>
  <si>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</si>
  <si>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</si>
  <si>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</si>
  <si>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</si>
  <si>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</si>
  <si>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</si>
  <si>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</si>
  <si>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</si>
  <si>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</si>
  <si>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</si>
  <si>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</si>
  <si>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</si>
  <si>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</si>
  <si>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</si>
  <si>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</si>
  <si>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</si>
  <si>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</si>
  <si>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</si>
  <si>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</si>
  <si>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</si>
  <si>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</si>
  <si>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</si>
  <si>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</si>
  <si>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</si>
  <si>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</si>
  <si>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</si>
  <si>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</si>
  <si>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</si>
  <si>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</si>
  <si>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</si>
  <si>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</si>
  <si>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</si>
  <si>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</si>
  <si>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</si>
  <si>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</si>
  <si>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</si>
  <si>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</si>
  <si>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</si>
  <si>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</si>
  <si>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</si>
  <si>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</si>
  <si>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</si>
  <si>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</si>
  <si>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</si>
  <si>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</si>
  <si>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</si>
  <si>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</si>
  <si>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</si>
  <si>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</si>
  <si>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</si>
  <si>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</si>
  <si>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</si>
  <si>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</si>
  <si>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</si>
  <si>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</si>
  <si>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</si>
  <si>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</si>
  <si>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</si>
  <si>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</si>
  <si>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</si>
  <si>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</si>
  <si>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</si>
  <si>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</si>
  <si>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</si>
  <si>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</si>
  <si>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</si>
  <si>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</si>
  <si>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</si>
  <si>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</si>
  <si>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</si>
  <si>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</si>
  <si>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</si>
  <si>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</si>
  <si>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</si>
  <si>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</si>
  <si>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</si>
  <si>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</si>
  <si>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</si>
  <si>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</si>
  <si>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</si>
  <si>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</si>
  <si>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</si>
  <si>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</si>
  <si>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</si>
  <si>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</si>
  <si>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</si>
  <si>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</si>
  <si>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</si>
  <si>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</si>
  <si>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</si>
  <si>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</si>
  <si>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</si>
  <si>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</si>
  <si>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</si>
  <si>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</si>
  <si>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</si>
  <si>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</si>
  <si>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</si>
  <si>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</si>
  <si>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</si>
  <si>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</si>
  <si>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</si>
  <si>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</si>
  <si>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</si>
  <si>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</si>
  <si>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</si>
  <si>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</si>
  <si>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</si>
  <si>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</si>
  <si>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</si>
  <si>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</si>
  <si>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</si>
  <si>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</si>
  <si>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</si>
  <si>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</si>
  <si>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</si>
  <si>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</si>
  <si>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</si>
  <si>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</si>
  <si>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</si>
  <si>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</si>
  <si>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</si>
  <si>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</si>
  <si>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</si>
  <si>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</si>
  <si>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</si>
  <si>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</si>
  <si>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</si>
  <si>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</si>
  <si>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</si>
  <si>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</si>
  <si>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</si>
  <si>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</si>
  <si>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</si>
  <si>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</si>
  <si>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</si>
  <si>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</si>
  <si>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</si>
  <si>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</si>
  <si>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</si>
  <si>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</si>
  <si>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</si>
  <si>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</si>
  <si>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</si>
  <si>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</si>
  <si>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</si>
  <si>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</si>
  <si>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</si>
  <si>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</si>
  <si>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</si>
  <si>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</si>
  <si>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</si>
  <si>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</si>
  <si>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</si>
  <si>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</si>
  <si>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</si>
  <si>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</si>
  <si>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</si>
  <si>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</si>
  <si>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</si>
  <si>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</si>
  <si>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</si>
  <si>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</si>
  <si>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</si>
  <si>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</si>
  <si>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</si>
  <si>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</si>
  <si>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</si>
  <si>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</si>
  <si>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</si>
  <si>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</si>
  <si>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</si>
  <si>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</si>
  <si>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</si>
  <si>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</si>
  <si>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</si>
  <si>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</si>
  <si>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</si>
  <si>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</si>
  <si>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</si>
  <si>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</si>
  <si>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</si>
  <si>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</si>
  <si>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</si>
  <si>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</si>
  <si>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</si>
  <si>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</si>
  <si>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</si>
  <si>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</si>
  <si>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</si>
  <si>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</si>
  <si>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</si>
  <si>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</si>
  <si>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</si>
  <si>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</si>
  <si>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</si>
  <si>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</si>
  <si>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</si>
  <si>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</si>
  <si>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</si>
  <si>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</si>
  <si>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</si>
  <si>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</si>
  <si>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</si>
  <si>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</si>
  <si>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</si>
  <si>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</si>
  <si>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</si>
  <si>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</si>
  <si>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</si>
  <si>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</si>
  <si>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</si>
  <si>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</si>
  <si>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</si>
  <si>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</si>
  <si>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</si>
  <si>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</si>
  <si>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</si>
  <si>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</si>
  <si>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</si>
  <si>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</si>
  <si>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</si>
  <si>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</si>
  <si>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</si>
  <si>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</si>
  <si>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</si>
  <si>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</si>
  <si>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</si>
  <si>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</si>
  <si>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</si>
  <si>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</si>
  <si>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</si>
  <si>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</si>
  <si>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</si>
  <si>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</si>
  <si>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</si>
  <si>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</si>
  <si>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</si>
  <si>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</si>
  <si>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</si>
  <si>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</si>
  <si>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</si>
  <si>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</si>
  <si>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</si>
  <si>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</si>
  <si>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</si>
  <si>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</si>
  <si>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</si>
  <si>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</si>
  <si>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</si>
  <si>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</si>
  <si>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</si>
  <si>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</si>
  <si>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</si>
  <si>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</si>
  <si>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</si>
  <si>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</si>
  <si>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</si>
  <si>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</si>
  <si>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</si>
  <si>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</si>
  <si>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</si>
  <si>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</si>
  <si>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</si>
  <si>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</si>
  <si>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</si>
  <si>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</si>
  <si>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</si>
  <si>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</si>
  <si>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</si>
  <si>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</si>
  <si>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</si>
  <si>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</si>
  <si>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</si>
  <si>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</si>
  <si>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</si>
  <si>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</si>
  <si>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</si>
  <si>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</si>
  <si>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</si>
  <si>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</si>
  <si>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</si>
  <si>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</si>
  <si>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</si>
  <si>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</si>
  <si>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</si>
  <si>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</si>
  <si>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</si>
  <si>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</si>
  <si>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</si>
  <si>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</si>
  <si>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</si>
  <si>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</si>
  <si>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</si>
  <si>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</si>
  <si>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</si>
  <si>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</si>
  <si>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</si>
  <si>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</si>
  <si>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</si>
  <si>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</si>
  <si>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</si>
  <si>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</si>
  <si>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</si>
  <si>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</si>
  <si>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</si>
  <si>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</si>
  <si>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</si>
  <si>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</si>
  <si>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</si>
  <si>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</si>
  <si>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</si>
  <si>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</si>
  <si>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</si>
  <si>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</si>
  <si>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</si>
  <si>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</si>
  <si>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</si>
  <si>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</si>
  <si>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</si>
  <si>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</si>
  <si>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</si>
  <si>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</si>
  <si>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</si>
  <si>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</si>
  <si>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</si>
  <si>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</si>
  <si>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</si>
  <si>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</si>
  <si>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</si>
  <si>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</si>
  <si>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</si>
  <si>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</si>
  <si>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</si>
  <si>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</si>
  <si>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</si>
  <si>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</si>
  <si>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</si>
  <si>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</si>
  <si>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</si>
  <si>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</si>
  <si>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</si>
  <si>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</si>
  <si>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</si>
  <si>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</si>
  <si>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</si>
  <si>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</si>
  <si>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</si>
  <si>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</si>
  <si>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</si>
  <si>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</si>
  <si>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</si>
  <si>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</si>
  <si>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</si>
  <si>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</si>
  <si>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</si>
  <si>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</si>
  <si>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</si>
  <si>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</si>
  <si>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</si>
  <si>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</si>
  <si>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</si>
  <si>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</si>
  <si>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</si>
  <si>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</si>
  <si>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</si>
  <si>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</si>
  <si>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</si>
  <si>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</si>
  <si>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</si>
  <si>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</si>
  <si>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</si>
  <si>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</si>
  <si>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</si>
  <si>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</si>
  <si>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</si>
  <si>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</si>
  <si>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</si>
  <si>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</si>
  <si>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</si>
  <si>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</si>
  <si>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</si>
  <si>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</si>
  <si>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</si>
  <si>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</si>
  <si>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</si>
  <si>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</si>
  <si>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</si>
  <si>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</si>
  <si>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</si>
  <si>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</si>
  <si>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</si>
  <si>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</si>
  <si>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</si>
  <si>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</si>
  <si>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</si>
  <si>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</si>
  <si>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</si>
  <si>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</si>
  <si>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</si>
  <si>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</si>
  <si>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</si>
  <si>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</si>
  <si>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</si>
  <si>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</si>
  <si>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</si>
  <si>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</si>
  <si>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</si>
  <si>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</si>
  <si>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</si>
  <si>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</si>
  <si>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</si>
  <si>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</si>
  <si>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</si>
  <si>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</si>
  <si>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</si>
  <si>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</si>
  <si>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</si>
  <si>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</si>
  <si>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</si>
  <si>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</si>
  <si>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</si>
  <si>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</si>
  <si>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</si>
  <si>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</si>
  <si>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</si>
  <si>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</si>
  <si>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</si>
  <si>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</si>
  <si>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</si>
  <si>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</si>
  <si>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</si>
  <si>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</si>
  <si>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</si>
  <si>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</si>
  <si>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</si>
  <si>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</si>
  <si>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</si>
  <si>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</si>
  <si>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</si>
  <si>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</si>
  <si>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</si>
  <si>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</si>
  <si>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</si>
  <si>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</si>
  <si>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</si>
  <si>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</si>
  <si>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</si>
  <si>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</si>
  <si>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</si>
  <si>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</si>
  <si>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</si>
  <si>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</si>
  <si>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</si>
  <si>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</si>
  <si>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</si>
  <si>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</si>
  <si>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</si>
  <si>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</si>
  <si>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</si>
  <si>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</si>
  <si>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</si>
  <si>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</si>
  <si>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</si>
  <si>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</si>
  <si>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</si>
  <si>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</si>
  <si>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</si>
  <si>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</si>
  <si>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</si>
  <si>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</si>
  <si>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</si>
  <si>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</si>
  <si>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</si>
  <si>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</si>
  <si>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</si>
  <si>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</si>
  <si>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</si>
  <si>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</si>
  <si>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</si>
  <si>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</si>
  <si>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</si>
  <si>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</si>
  <si>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</si>
  <si>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</si>
  <si>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</si>
  <si>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</si>
  <si>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</si>
  <si>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</si>
  <si>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</si>
  <si>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</si>
  <si>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</si>
  <si>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</si>
  <si>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</si>
  <si>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</si>
  <si>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</si>
  <si>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</si>
  <si>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</si>
  <si>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</si>
  <si>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</si>
  <si>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</si>
  <si>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</si>
  <si>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</si>
  <si>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</si>
  <si>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</si>
  <si>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</si>
  <si>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</si>
  <si>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</si>
  <si>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</si>
  <si>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</si>
  <si>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</si>
  <si>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</si>
  <si>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</si>
  <si>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</si>
  <si>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</si>
  <si>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</si>
  <si>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</si>
  <si>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</si>
  <si>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</si>
  <si>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</si>
  <si>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</si>
  <si>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</si>
  <si>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</si>
  <si>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</si>
  <si>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</si>
  <si>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</si>
  <si>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</si>
  <si>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</si>
  <si>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</si>
  <si>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</si>
  <si>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</si>
  <si>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</si>
  <si>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</si>
  <si>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</si>
  <si>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</si>
  <si>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</si>
  <si>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</si>
  <si>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</si>
  <si>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</si>
  <si>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</si>
  <si>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</si>
  <si>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</si>
  <si>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</si>
  <si>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</si>
  <si>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</si>
  <si>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</si>
  <si>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</si>
  <si>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</si>
  <si>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</si>
  <si>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</si>
  <si>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</si>
  <si>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</si>
  <si>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</si>
  <si>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</si>
  <si>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</si>
  <si>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</si>
  <si>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</si>
  <si>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</si>
  <si>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</si>
  <si>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</si>
  <si>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</si>
  <si>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</si>
  <si>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</si>
  <si>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</si>
  <si>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</si>
  <si>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</si>
  <si>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</si>
  <si>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</si>
  <si>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</si>
  <si>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</si>
  <si>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</si>
  <si>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</si>
  <si>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</si>
  <si>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</si>
  <si>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</si>
  <si>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</si>
  <si>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</si>
  <si>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</si>
  <si>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</si>
  <si>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</si>
  <si>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</si>
  <si>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</si>
  <si>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</si>
  <si>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</si>
  <si>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</si>
  <si>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</si>
  <si>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</si>
  <si>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</si>
  <si>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</si>
  <si>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</si>
  <si>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</si>
  <si>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</si>
  <si>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</si>
  <si>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</si>
  <si>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</si>
  <si>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</si>
  <si>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</si>
  <si>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</si>
  <si>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</si>
  <si>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</si>
  <si>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</si>
  <si>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</si>
  <si>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</si>
  <si>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</si>
  <si>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</si>
  <si>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</si>
  <si>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</si>
  <si>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</si>
  <si>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</si>
  <si>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</si>
  <si>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</si>
  <si>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</si>
  <si>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</si>
  <si>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</si>
  <si>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</si>
  <si>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</si>
  <si>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</si>
  <si>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</si>
  <si>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</si>
  <si>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</si>
  <si>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</si>
  <si>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</si>
  <si>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</si>
  <si>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</si>
  <si>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</si>
  <si>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</si>
  <si>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</si>
  <si>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</si>
  <si>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</si>
  <si>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</si>
  <si>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</si>
  <si>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</si>
  <si>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</si>
  <si>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</si>
  <si>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</si>
  <si>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</si>
  <si>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</si>
  <si>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</si>
  <si>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</si>
  <si>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</si>
  <si>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</si>
  <si>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</si>
  <si>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</si>
  <si>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</si>
  <si>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</si>
  <si>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</si>
  <si>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</si>
  <si>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</si>
  <si>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</si>
  <si>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</si>
  <si>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</si>
  <si>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</si>
  <si>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</si>
  <si>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</si>
  <si>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</si>
  <si>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</si>
  <si>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</si>
  <si>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</si>
  <si>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</si>
  <si>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</si>
  <si>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</si>
  <si>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</si>
  <si>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</si>
  <si>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</si>
  <si>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</si>
  <si>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</si>
  <si>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</si>
  <si>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</si>
  <si>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</si>
  <si>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</si>
  <si>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</si>
  <si>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</si>
  <si>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</si>
  <si>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</si>
  <si>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</si>
  <si>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</si>
  <si>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</si>
  <si>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</si>
  <si>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</si>
  <si>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</si>
  <si>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</si>
  <si>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</si>
  <si>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</si>
  <si>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</si>
  <si>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</si>
  <si>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</si>
  <si>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</si>
  <si>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</si>
  <si>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</si>
  <si>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</si>
  <si>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</si>
  <si>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</si>
  <si>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</si>
  <si>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</si>
  <si>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</si>
  <si>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</si>
  <si>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</si>
  <si>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</si>
  <si>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</si>
  <si>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</si>
  <si>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</si>
  <si>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</si>
  <si>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</si>
  <si>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</si>
  <si>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</si>
  <si>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</si>
  <si>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</si>
  <si>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</si>
  <si>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</si>
  <si>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</si>
  <si>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</si>
  <si>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</si>
  <si>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</si>
  <si>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</si>
  <si>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</si>
  <si>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</si>
  <si>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</si>
  <si>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</si>
  <si>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</si>
  <si>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</si>
  <si>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</si>
  <si>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</si>
  <si>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</si>
  <si>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</si>
  <si>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</si>
  <si>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</si>
  <si>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</si>
  <si>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</si>
  <si>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</si>
  <si>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</si>
  <si>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</si>
  <si>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</si>
  <si>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</si>
  <si>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</si>
  <si>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</si>
  <si>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</si>
  <si>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</si>
  <si>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</si>
  <si>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</si>
  <si>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</si>
  <si>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</si>
  <si>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</si>
  <si>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</si>
  <si>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</si>
  <si>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</si>
  <si>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</si>
  <si>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</si>
  <si>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</si>
  <si>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</si>
  <si>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</si>
  <si>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</si>
  <si>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</si>
  <si>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</si>
  <si>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</si>
  <si>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</si>
  <si>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</si>
  <si>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</si>
  <si>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</si>
  <si>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</si>
  <si>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</si>
  <si>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</si>
  <si>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</si>
  <si>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</si>
  <si>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</si>
  <si>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</si>
  <si>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</si>
  <si>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</si>
  <si>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</si>
  <si>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</si>
  <si>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</si>
  <si>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</si>
  <si>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</si>
  <si>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</si>
  <si>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</si>
  <si>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</si>
  <si>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</si>
  <si>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</si>
  <si>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</si>
  <si>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</si>
  <si>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</si>
  <si>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</si>
  <si>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</si>
  <si>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</si>
  <si>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</si>
  <si>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</si>
  <si>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</si>
  <si>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</si>
  <si>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</si>
  <si>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</si>
  <si>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</si>
  <si>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</si>
  <si>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</si>
  <si>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</si>
  <si>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</si>
  <si>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</si>
  <si>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</si>
  <si>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</si>
  <si>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</si>
  <si>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</si>
  <si>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</si>
  <si>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</si>
  <si>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</si>
  <si>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</si>
  <si>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</si>
  <si>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</si>
  <si>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</si>
  <si>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</si>
  <si>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</si>
  <si>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</si>
  <si>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</si>
  <si>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</si>
  <si>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</si>
  <si>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</si>
  <si>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</si>
  <si>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</si>
  <si>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</si>
  <si>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</si>
  <si>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</si>
  <si>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</si>
  <si>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</si>
  <si>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</si>
  <si>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</si>
  <si>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</si>
  <si>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</si>
  <si>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</si>
  <si>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</si>
  <si>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</si>
  <si>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</si>
  <si>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</si>
  <si>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</si>
  <si>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</si>
  <si>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</si>
  <si>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</si>
  <si>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</si>
  <si>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</si>
  <si>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</si>
  <si>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</si>
  <si>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</si>
  <si>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</si>
  <si>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</si>
  <si>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</si>
  <si>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</si>
  <si>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</si>
  <si>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</si>
  <si>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</si>
  <si>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</si>
  <si>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</si>
  <si>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</si>
  <si>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</si>
  <si>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</si>
  <si>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</si>
  <si>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</si>
  <si>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</si>
  <si>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</si>
  <si>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</si>
  <si>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</si>
  <si>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</si>
  <si>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</si>
  <si>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</si>
  <si>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</si>
  <si>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</si>
  <si>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</si>
  <si>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</si>
  <si>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</si>
  <si>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</si>
  <si>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</si>
  <si>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</si>
  <si>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</si>
  <si>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</si>
  <si>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</si>
  <si>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</si>
  <si>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</si>
  <si>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</si>
  <si>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</si>
  <si>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</si>
  <si>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</si>
  <si>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</si>
  <si>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</si>
  <si>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</si>
  <si>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</si>
  <si>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</si>
  <si>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</si>
  <si>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</si>
  <si>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</si>
  <si>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</si>
  <si>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</si>
  <si>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</si>
  <si>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</si>
  <si>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</si>
  <si>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</si>
  <si>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</si>
  <si>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</si>
  <si>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</si>
  <si>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</si>
  <si>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</si>
  <si>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</si>
  <si>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</si>
  <si>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</si>
  <si>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</si>
  <si>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</si>
  <si>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</si>
  <si>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</si>
  <si>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</si>
  <si>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</si>
  <si>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</si>
  <si>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</si>
  <si>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</si>
  <si>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</si>
  <si>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</si>
  <si>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</si>
  <si>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</si>
  <si>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</si>
  <si>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</si>
  <si>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</si>
  <si>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</si>
  <si>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</si>
  <si>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</si>
  <si>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</si>
  <si>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</si>
  <si>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</si>
  <si>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</si>
  <si>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</si>
  <si>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</si>
  <si>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</si>
  <si>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</si>
  <si>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</si>
  <si>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</si>
  <si>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</si>
  <si>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</si>
  <si>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</si>
  <si>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</si>
  <si>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</si>
  <si>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</si>
  <si>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</si>
  <si>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</si>
  <si>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</si>
  <si>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</si>
  <si>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</si>
  <si>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</si>
  <si>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</si>
  <si>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</si>
  <si>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</si>
  <si>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</si>
  <si>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</si>
  <si>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</si>
  <si>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</si>
  <si>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</si>
  <si>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</si>
  <si>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</si>
  <si>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</si>
  <si>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</si>
  <si>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</si>
  <si>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</si>
  <si>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</si>
  <si>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</si>
  <si>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</si>
  <si>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</si>
  <si>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</si>
  <si>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</si>
  <si>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</si>
  <si>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</si>
  <si>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</si>
  <si>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</si>
  <si>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</si>
  <si>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</si>
  <si>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</si>
  <si>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</si>
  <si>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</si>
  <si>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</si>
  <si>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</si>
  <si>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</si>
  <si>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</si>
  <si>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</si>
  <si>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</si>
  <si>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</si>
  <si>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</si>
  <si>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</si>
  <si>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</si>
  <si>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</si>
  <si>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</si>
  <si>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</si>
  <si>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</si>
  <si>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</si>
  <si>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</si>
  <si>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</si>
  <si>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</si>
  <si>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</si>
  <si>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</si>
  <si>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</si>
  <si>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</si>
  <si>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</si>
  <si>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</si>
  <si>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</si>
  <si>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</si>
  <si>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</si>
  <si>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</si>
  <si>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</si>
  <si>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</si>
  <si>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</si>
  <si>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</si>
  <si>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</si>
  <si>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</si>
  <si>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</si>
  <si>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</si>
  <si>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</si>
  <si>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</si>
  <si>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</si>
  <si>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</si>
  <si>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</si>
  <si>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</si>
  <si>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</si>
  <si>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</si>
  <si>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</si>
  <si>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</si>
  <si>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</si>
  <si>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</si>
  <si>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</si>
  <si>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</si>
  <si>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</si>
  <si>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</si>
  <si>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</si>
  <si>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</si>
  <si>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</si>
  <si>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</si>
  <si>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</si>
  <si>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</si>
  <si>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</si>
  <si>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</si>
  <si>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</si>
  <si>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</si>
  <si>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</si>
  <si>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</si>
  <si>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</si>
  <si>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</si>
  <si>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</si>
  <si>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</si>
  <si>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</si>
  <si>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</si>
  <si>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</si>
  <si>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</si>
  <si>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</si>
  <si>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</si>
  <si>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</si>
  <si>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</si>
  <si>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</si>
  <si>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</si>
  <si>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</si>
  <si>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</si>
  <si>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</si>
  <si>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</si>
  <si>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</si>
  <si>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</si>
  <si>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</si>
  <si>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</si>
  <si>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</si>
  <si>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</si>
  <si>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</si>
  <si>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</si>
  <si>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</si>
  <si>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</si>
  <si>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</si>
  <si>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</si>
  <si>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</si>
  <si>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</si>
  <si>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</si>
  <si>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</si>
  <si>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</si>
  <si>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</si>
  <si>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</si>
  <si>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</si>
  <si>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</si>
  <si>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</si>
  <si>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</si>
  <si>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</si>
  <si>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</si>
  <si>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</si>
  <si>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</si>
  <si>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</si>
  <si>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</si>
  <si>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</si>
  <si>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</si>
  <si>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</si>
  <si>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</si>
  <si>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</si>
  <si>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</si>
  <si>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</si>
  <si>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</si>
  <si>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</si>
  <si>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</si>
  <si>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</si>
  <si>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</si>
  <si>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</si>
  <si>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</si>
  <si>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</si>
  <si>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</si>
  <si>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</si>
  <si>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</si>
  <si>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</si>
  <si>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</si>
  <si>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</si>
  <si>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</si>
  <si>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</si>
  <si>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</si>
  <si>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</si>
  <si>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</si>
  <si>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</si>
  <si>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</si>
  <si>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</si>
  <si>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</si>
  <si>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</si>
  <si>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</si>
  <si>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</si>
  <si>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</si>
  <si>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</si>
  <si>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</si>
  <si>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</si>
  <si>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</si>
  <si>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</si>
  <si>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</si>
  <si>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</si>
  <si>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</si>
  <si>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</si>
  <si>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</si>
  <si>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</si>
  <si>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</si>
  <si>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</si>
  <si>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</si>
  <si>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</si>
  <si>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</si>
  <si>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</si>
  <si>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</si>
  <si>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</si>
  <si>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</si>
  <si>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</si>
  <si>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</si>
  <si>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</si>
  <si>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</si>
  <si>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</si>
  <si>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</si>
  <si>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</si>
  <si>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</si>
  <si>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</si>
  <si>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</si>
  <si>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</si>
  <si>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</si>
  <si>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</si>
  <si>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</si>
  <si>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</si>
  <si>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</si>
  <si>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</si>
  <si>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</si>
  <si>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</si>
  <si>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</si>
  <si>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</si>
  <si>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</si>
  <si>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</si>
  <si>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</si>
  <si>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</si>
  <si>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</si>
  <si>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</si>
  <si>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</si>
  <si>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</si>
  <si>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</si>
  <si>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</si>
  <si>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</si>
  <si>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</si>
  <si>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</si>
  <si>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</si>
  <si>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</si>
  <si>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</si>
  <si>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</si>
  <si>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</si>
  <si>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</si>
  <si>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</si>
  <si>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</si>
  <si>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</si>
  <si>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</si>
  <si>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</si>
  <si>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</si>
  <si>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</si>
  <si>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</si>
  <si>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</si>
  <si>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</si>
  <si>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</si>
  <si>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</si>
  <si>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</si>
  <si>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</si>
  <si>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</si>
  <si>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</si>
  <si>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</si>
  <si>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</si>
  <si>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</si>
  <si>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</si>
  <si>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</si>
  <si>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</si>
  <si>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</si>
  <si>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</si>
  <si>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</si>
  <si>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</si>
  <si>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</si>
  <si>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</si>
  <si>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</si>
  <si>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</si>
  <si>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</si>
  <si>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</si>
  <si>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</si>
  <si>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</si>
  <si>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</si>
  <si>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</si>
  <si>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</si>
  <si>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</si>
  <si>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</si>
  <si>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</si>
  <si>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</si>
  <si>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</si>
  <si>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</si>
  <si>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</si>
  <si>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</si>
  <si>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</si>
  <si>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</si>
  <si>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</si>
  <si>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</si>
  <si>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</si>
  <si>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</si>
  <si>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</si>
  <si>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</si>
  <si>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</si>
  <si>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</si>
  <si>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</si>
  <si>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</si>
  <si>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</si>
  <si>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</si>
  <si>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</si>
  <si>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</si>
  <si>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</si>
  <si>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</si>
  <si>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</si>
  <si>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</si>
  <si>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</si>
  <si>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</si>
  <si>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</si>
  <si>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</si>
  <si>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</si>
  <si>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</si>
  <si>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</si>
  <si>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</si>
  <si>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</si>
  <si>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</si>
  <si>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</si>
  <si>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</si>
  <si>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</si>
  <si>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</si>
  <si>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</si>
  <si>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</si>
  <si>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</si>
  <si>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</si>
  <si>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</si>
  <si>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</si>
  <si>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</si>
  <si>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</si>
  <si>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</si>
  <si>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</si>
  <si>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</si>
  <si>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</si>
  <si>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</si>
  <si>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</si>
  <si>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</si>
  <si>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</si>
  <si>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</si>
  <si>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</si>
  <si>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</si>
  <si>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</si>
  <si>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</si>
  <si>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</si>
  <si>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</si>
  <si>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</si>
  <si>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</si>
  <si>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</si>
  <si>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</si>
  <si>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</si>
  <si>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</si>
  <si>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</si>
  <si>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</si>
  <si>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</si>
  <si>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</si>
  <si>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</si>
  <si>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</si>
  <si>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</si>
  <si>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</si>
  <si>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</si>
  <si>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</si>
  <si>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</si>
  <si>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</si>
  <si>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</si>
  <si>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</si>
  <si>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</si>
  <si>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</si>
  <si>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</si>
  <si>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</si>
  <si>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</si>
  <si>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</si>
  <si>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</si>
  <si>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</si>
  <si>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</si>
  <si>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</si>
  <si>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</si>
  <si>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</si>
  <si>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</si>
  <si>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</si>
  <si>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</si>
  <si>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</si>
  <si>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</si>
  <si>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</si>
  <si>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</si>
  <si>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</si>
  <si>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</si>
  <si>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</si>
  <si>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</si>
  <si>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</si>
  <si>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</si>
  <si>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</si>
  <si>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</si>
  <si>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</si>
  <si>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</si>
  <si>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</si>
  <si>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</si>
  <si>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</si>
  <si>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</si>
  <si>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</si>
  <si>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</si>
  <si>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</si>
  <si>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</si>
  <si>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</si>
  <si>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</si>
  <si>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</si>
  <si>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</si>
  <si>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</si>
  <si>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</si>
  <si>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</si>
  <si>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</si>
  <si>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</si>
  <si>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</si>
  <si>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</si>
  <si>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</si>
  <si>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</si>
  <si>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</si>
  <si>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</si>
  <si>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</si>
  <si>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</si>
  <si>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</si>
  <si>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</si>
  <si>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</si>
  <si>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</si>
  <si>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</si>
  <si>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</si>
  <si>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</si>
  <si>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</si>
  <si>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</si>
  <si>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</si>
  <si>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</si>
  <si>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</si>
  <si>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</si>
  <si>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</si>
  <si>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</si>
  <si>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</si>
  <si>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</si>
  <si>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</si>
  <si>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</si>
  <si>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</si>
  <si>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</si>
  <si>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</si>
  <si>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</si>
  <si>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</si>
  <si>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</si>
  <si>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</si>
  <si>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</si>
  <si>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</si>
  <si>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</si>
  <si>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</si>
  <si>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</si>
  <si>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</si>
  <si>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</si>
  <si>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</si>
  <si>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</si>
  <si>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</si>
  <si>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</si>
  <si>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</si>
  <si>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</si>
  <si>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</si>
  <si>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</si>
  <si>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</si>
  <si>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</si>
  <si>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</si>
  <si>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</si>
  <si>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</si>
  <si>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</si>
  <si>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</si>
  <si>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</si>
  <si>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</si>
  <si>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</si>
  <si>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</si>
  <si>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</si>
  <si>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</si>
  <si>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</si>
  <si>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</si>
  <si>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</si>
  <si>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</si>
  <si>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</si>
  <si>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</si>
  <si>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</si>
  <si>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</si>
  <si>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</si>
  <si>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</si>
  <si>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</si>
  <si>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</si>
  <si>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</si>
  <si>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</si>
  <si>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</si>
  <si>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</si>
  <si>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</si>
  <si>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</si>
  <si>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</si>
  <si>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</si>
  <si>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</si>
  <si>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</si>
  <si>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</si>
  <si>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</si>
  <si>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</si>
  <si>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</si>
  <si>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</si>
  <si>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</si>
  <si>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</si>
  <si>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</si>
  <si>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</si>
  <si>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</si>
  <si>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</si>
  <si>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</si>
  <si>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</si>
  <si>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</si>
  <si>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</si>
  <si>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</si>
  <si>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</si>
  <si>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</si>
  <si>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</si>
  <si>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</si>
  <si>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</si>
  <si>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</si>
  <si>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</si>
  <si>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</si>
  <si>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</si>
  <si>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</si>
  <si>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</si>
  <si>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</si>
  <si>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</si>
  <si>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</si>
  <si>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</si>
  <si>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</si>
  <si>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</si>
  <si>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</si>
  <si>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</si>
  <si>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</si>
  <si>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</si>
  <si>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</si>
  <si>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</si>
  <si>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</si>
  <si>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</si>
  <si>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</si>
  <si>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</si>
  <si>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</si>
  <si>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</si>
  <si>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</si>
  <si>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</si>
  <si>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</si>
  <si>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</si>
  <si>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</si>
  <si>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</si>
  <si>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</si>
  <si>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</si>
  <si>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</si>
  <si>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</si>
  <si>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</si>
  <si>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</si>
  <si>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</si>
  <si>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</si>
  <si>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</si>
  <si>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</si>
  <si>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</si>
  <si>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</si>
  <si>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</si>
  <si>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</si>
  <si>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</si>
  <si>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</si>
  <si>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</si>
  <si>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</si>
  <si>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</si>
  <si>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</si>
  <si>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</si>
  <si>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</si>
  <si>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</si>
  <si>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</si>
  <si>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</si>
  <si>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</si>
  <si>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</si>
  <si>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</si>
  <si>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</si>
  <si>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</si>
  <si>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</si>
  <si>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</si>
  <si>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</si>
  <si>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</si>
  <si>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</si>
  <si>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</si>
  <si>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</si>
  <si>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</si>
  <si>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</si>
  <si>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</si>
  <si>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</si>
  <si>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</si>
  <si>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</si>
  <si>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</si>
  <si>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</si>
  <si>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</si>
  <si>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</si>
  <si>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</si>
  <si>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</si>
  <si>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</si>
  <si>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</si>
  <si>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</si>
  <si>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</si>
  <si>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</si>
  <si>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</si>
  <si>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</si>
  <si>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</si>
  <si>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</si>
  <si>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</si>
  <si>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</si>
  <si>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</si>
  <si>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</si>
  <si>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</si>
  <si>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</si>
  <si>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</si>
  <si>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</si>
  <si>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</si>
  <si>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</si>
  <si>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</si>
  <si>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</si>
  <si>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</si>
  <si>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</si>
  <si>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</si>
  <si>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</si>
  <si>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</si>
  <si>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</si>
  <si>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</si>
  <si>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</si>
  <si>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</si>
  <si>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</si>
  <si>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</si>
  <si>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</si>
  <si>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</si>
  <si>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</si>
  <si>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</si>
  <si>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</si>
  <si>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</si>
  <si>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</si>
  <si>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</si>
  <si>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</si>
  <si>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</si>
  <si>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</si>
  <si>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</si>
  <si>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</si>
  <si>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</si>
  <si>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</si>
  <si>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</si>
  <si>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</si>
  <si>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</si>
  <si>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</si>
  <si>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</si>
  <si>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</si>
  <si>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</si>
  <si>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</si>
  <si>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</si>
  <si>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</si>
  <si>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</si>
  <si>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</si>
  <si>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</si>
  <si>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</si>
  <si>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</si>
  <si>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</si>
  <si>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</si>
  <si>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</si>
  <si>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</si>
  <si>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</si>
  <si>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</si>
  <si>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</si>
  <si>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</si>
  <si>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</si>
  <si>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</si>
  <si>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</si>
  <si>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</si>
  <si>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</si>
  <si>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</si>
  <si>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</si>
  <si>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</si>
  <si>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</si>
  <si>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</si>
  <si>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</si>
  <si>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</si>
  <si>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</si>
  <si>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</si>
  <si>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</si>
  <si>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</si>
  <si>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</si>
  <si>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</si>
  <si>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</si>
  <si>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</si>
  <si>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</si>
  <si>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</si>
  <si>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</si>
  <si>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</si>
  <si>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</si>
  <si>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</si>
  <si>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</si>
  <si>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</si>
  <si>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</si>
  <si>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</si>
  <si>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</si>
  <si>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</si>
  <si>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</si>
  <si>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</si>
  <si>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</si>
  <si>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</si>
  <si>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</si>
  <si>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</si>
  <si>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</si>
  <si>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</si>
  <si>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</si>
  <si>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</si>
  <si>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</si>
  <si>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</si>
  <si>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</si>
  <si>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</si>
  <si>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</si>
  <si>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</si>
  <si>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</si>
  <si>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</si>
  <si>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</si>
  <si>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</si>
  <si>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</si>
  <si>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</si>
  <si>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</si>
  <si>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</si>
  <si>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</si>
  <si>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</si>
  <si>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</si>
  <si>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</si>
  <si>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</si>
  <si>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</si>
  <si>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</si>
  <si>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</si>
  <si>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</si>
  <si>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</si>
  <si>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</si>
  <si>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</si>
  <si>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</si>
  <si>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</si>
  <si>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</si>
  <si>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</si>
  <si>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</si>
  <si>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</si>
  <si>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</si>
  <si>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</si>
  <si>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</si>
  <si>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</si>
  <si>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</si>
  <si>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</si>
  <si>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</si>
  <si>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</si>
  <si>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</si>
  <si>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</si>
  <si>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</si>
  <si>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</si>
  <si>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</si>
  <si>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</si>
  <si>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</si>
  <si>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</si>
  <si>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</si>
  <si>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</si>
  <si>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</si>
  <si>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</si>
  <si>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</si>
  <si>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</si>
  <si>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</si>
  <si>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</si>
  <si>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</si>
  <si>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</si>
  <si>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</si>
  <si>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</si>
  <si>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</si>
  <si>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</si>
  <si>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</si>
  <si>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</si>
  <si>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</si>
  <si>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</si>
  <si>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</si>
  <si>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</si>
  <si>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</si>
  <si>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</si>
  <si>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</si>
  <si>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</si>
  <si>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</si>
  <si>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</si>
  <si>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</si>
  <si>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</si>
  <si>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</si>
  <si>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</si>
  <si>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</si>
  <si>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</si>
  <si>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</si>
  <si>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</si>
  <si>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</si>
  <si>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</si>
  <si>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</si>
  <si>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</si>
  <si>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</si>
  <si>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</si>
  <si>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</si>
  <si>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</si>
  <si>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</si>
  <si>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</si>
  <si>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</si>
  <si>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</si>
  <si>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</si>
  <si>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</si>
  <si>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</si>
  <si>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</si>
  <si>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</si>
  <si>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</si>
  <si>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</si>
  <si>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</si>
  <si>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</si>
  <si>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</si>
  <si>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</si>
  <si>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</si>
  <si>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</si>
  <si>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</si>
  <si>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</si>
  <si>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</si>
  <si>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</si>
  <si>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</si>
  <si>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</si>
  <si>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</si>
  <si>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</si>
  <si>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</si>
  <si>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</si>
  <si>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</si>
  <si>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</si>
  <si>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</si>
  <si>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</si>
  <si>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</si>
  <si>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</si>
  <si>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</si>
  <si>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</si>
  <si>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</si>
  <si>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</si>
  <si>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</si>
  <si>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</si>
  <si>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</si>
  <si>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</si>
  <si>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</si>
  <si>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</si>
  <si>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</si>
  <si>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</si>
  <si>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</si>
  <si>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</si>
  <si>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</si>
  <si>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</si>
  <si>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</si>
  <si>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</si>
  <si>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</si>
  <si>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</si>
  <si>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</si>
  <si>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</si>
  <si>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</si>
  <si>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</si>
  <si>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</si>
  <si>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</si>
  <si>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</si>
  <si>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</si>
  <si>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</si>
  <si>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</si>
  <si>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</si>
  <si>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</si>
  <si>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</si>
  <si>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</si>
  <si>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</si>
  <si>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</si>
  <si>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</si>
  <si>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</si>
  <si>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</si>
  <si>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</si>
  <si>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</si>
  <si>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</si>
  <si>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</si>
  <si>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</si>
  <si>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</si>
  <si>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</si>
  <si>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</si>
  <si>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</si>
  <si>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</si>
  <si>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</si>
  <si>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</si>
  <si>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</si>
  <si>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</si>
  <si>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</si>
  <si>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</si>
  <si>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</si>
  <si>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</si>
  <si>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</si>
  <si>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</si>
  <si>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</si>
  <si>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</si>
  <si>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</si>
  <si>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</si>
  <si>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</si>
  <si>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</si>
  <si>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</si>
  <si>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</si>
  <si>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</si>
  <si>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</si>
  <si>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</si>
  <si>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</si>
  <si>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</si>
  <si>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</si>
  <si>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</si>
  <si>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</si>
  <si>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</si>
  <si>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</si>
  <si>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</si>
  <si>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</si>
  <si>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</si>
  <si>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</si>
  <si>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</si>
  <si>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</si>
  <si>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</si>
  <si>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</si>
  <si>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</si>
  <si>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</si>
  <si>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</si>
  <si>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</si>
  <si>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</si>
  <si>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</si>
  <si>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</si>
  <si>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</si>
  <si>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</si>
  <si>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</si>
  <si>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</si>
  <si>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</si>
  <si>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</si>
  <si>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</si>
  <si>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</si>
  <si>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</si>
  <si>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</si>
  <si>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</si>
  <si>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</si>
  <si>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</si>
  <si>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</si>
  <si>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</si>
  <si>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</si>
  <si>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</si>
  <si>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</si>
  <si>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</si>
  <si>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</si>
  <si>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</si>
  <si>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</si>
  <si>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</si>
  <si>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</si>
  <si>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</si>
  <si>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</si>
  <si>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</si>
  <si>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</si>
  <si>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</si>
  <si>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</si>
  <si>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</si>
  <si>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</si>
  <si>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</si>
  <si>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</si>
  <si>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</si>
  <si>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</si>
  <si>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</si>
  <si>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</si>
  <si>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</si>
  <si>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</si>
  <si>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</si>
  <si>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</si>
  <si>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</si>
  <si>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</si>
  <si>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</si>
  <si>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</si>
  <si>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</si>
  <si>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</si>
  <si>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</si>
  <si>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</si>
  <si>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</si>
  <si>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</si>
  <si>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</si>
  <si>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</si>
  <si>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</si>
  <si>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</si>
  <si>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</si>
  <si>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</si>
  <si>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</si>
  <si>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</si>
  <si>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</si>
  <si>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</si>
  <si>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</si>
  <si>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</si>
  <si>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</si>
  <si>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</si>
  <si>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</si>
  <si>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</si>
  <si>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</si>
  <si>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</si>
  <si>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</si>
  <si>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</si>
  <si>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</si>
  <si>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</si>
  <si>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</si>
  <si>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</si>
  <si>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</si>
  <si>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</si>
  <si>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</si>
  <si>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</si>
  <si>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</si>
  <si>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</si>
  <si>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</si>
  <si>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</si>
  <si>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</si>
  <si>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</si>
  <si>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</si>
  <si>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</si>
  <si>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</si>
  <si>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</si>
  <si>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</si>
  <si>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</si>
  <si>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</si>
  <si>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</si>
  <si>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</si>
  <si>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</si>
  <si>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</si>
  <si>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</si>
  <si>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</si>
  <si>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</si>
  <si>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</si>
  <si>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</si>
  <si>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</si>
  <si>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</si>
  <si>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</si>
  <si>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</si>
  <si>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</si>
  <si>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</si>
  <si>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</si>
  <si>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</si>
  <si>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</si>
  <si>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</si>
  <si>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</si>
  <si>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</si>
  <si>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</si>
  <si>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</si>
  <si>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</si>
  <si>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</si>
  <si>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</si>
  <si>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</si>
  <si>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</si>
  <si>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</si>
  <si>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</si>
  <si>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</si>
  <si>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</si>
  <si>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</si>
  <si>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</si>
  <si>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</si>
  <si>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</si>
  <si>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</si>
  <si>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</si>
  <si>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</si>
  <si>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</si>
  <si>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</si>
  <si>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</si>
  <si>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</si>
  <si>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</si>
  <si>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</si>
  <si>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</si>
  <si>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</si>
  <si>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</si>
  <si>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</si>
  <si>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</si>
  <si>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</si>
  <si>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</si>
  <si>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</si>
  <si>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</si>
  <si>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</si>
  <si>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</si>
  <si>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</si>
  <si>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</si>
  <si>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</si>
  <si>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</si>
  <si>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</si>
  <si>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</si>
  <si>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</si>
  <si>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</si>
  <si>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</si>
  <si>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</si>
  <si>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</si>
  <si>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</si>
  <si>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</si>
  <si>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</si>
  <si>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</si>
  <si>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</si>
  <si>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</si>
  <si>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</si>
  <si>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</si>
  <si>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</si>
  <si>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</si>
  <si>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</si>
  <si>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</si>
  <si>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</si>
  <si>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</si>
  <si>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</si>
  <si>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</si>
  <si>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</si>
  <si>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</si>
  <si>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</si>
  <si>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</si>
  <si>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</si>
  <si>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</si>
  <si>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</si>
  <si>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</si>
  <si>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</si>
  <si>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</si>
  <si>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</si>
  <si>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</si>
  <si>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</si>
  <si>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</si>
  <si>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</si>
  <si>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</si>
  <si>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</si>
  <si>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</si>
  <si>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</si>
  <si>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</si>
  <si>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</si>
  <si>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</si>
  <si>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</si>
  <si>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</si>
  <si>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</si>
  <si>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</si>
  <si>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</si>
  <si>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</si>
  <si>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</si>
  <si>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</si>
  <si>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</si>
  <si>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</si>
  <si>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</si>
  <si>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</si>
  <si>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</si>
  <si>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</si>
  <si>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</si>
  <si>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</si>
  <si>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</si>
  <si>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</si>
  <si>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</si>
  <si>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</si>
  <si>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</si>
  <si>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</si>
  <si>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</si>
  <si>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</si>
  <si>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</si>
  <si>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</si>
  <si>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</si>
  <si>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</si>
  <si>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</si>
  <si>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</si>
  <si>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</si>
  <si>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</si>
  <si>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</si>
  <si>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</si>
  <si>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</si>
  <si>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</si>
  <si>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</si>
  <si>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</si>
  <si>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</si>
  <si>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</si>
  <si>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</si>
  <si>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</si>
  <si>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</si>
  <si>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</si>
  <si>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</si>
  <si>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</si>
  <si>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</si>
  <si>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</si>
  <si>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</si>
  <si>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</si>
  <si>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</si>
  <si>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</si>
  <si>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</si>
  <si>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</si>
  <si>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</si>
  <si>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</si>
  <si>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</si>
  <si>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</si>
  <si>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</si>
  <si>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</si>
  <si>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</si>
  <si>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</si>
  <si>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</si>
  <si>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</si>
  <si>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</si>
  <si>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</si>
  <si>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</si>
  <si>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</si>
  <si>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</si>
  <si>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</si>
  <si>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</si>
  <si>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</si>
  <si>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</si>
  <si>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</si>
  <si>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</si>
  <si>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</si>
  <si>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</si>
  <si>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</si>
  <si>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</si>
  <si>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</si>
  <si>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</si>
  <si>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</si>
  <si>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</si>
  <si>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</si>
  <si>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</si>
  <si>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</si>
  <si>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</si>
  <si>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</si>
  <si>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</si>
  <si>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</si>
  <si>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</si>
  <si>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</si>
  <si>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</si>
  <si>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</si>
  <si>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</si>
  <si>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</si>
  <si>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</si>
  <si>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</si>
  <si>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</si>
  <si>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</si>
  <si>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</si>
  <si>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</si>
  <si>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</si>
  <si>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</si>
  <si>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</si>
  <si>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</si>
  <si>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</si>
  <si>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</si>
  <si>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</si>
  <si>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</si>
  <si>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</si>
  <si>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</si>
  <si>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</si>
  <si>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</si>
  <si>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</si>
  <si>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</si>
  <si>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</si>
  <si>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</si>
  <si>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</si>
  <si>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</si>
  <si>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</si>
  <si>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</si>
  <si>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</si>
  <si>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</si>
  <si>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</si>
  <si>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</si>
  <si>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</si>
  <si>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</si>
  <si>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</si>
  <si>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</si>
  <si>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</si>
  <si>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</si>
  <si>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</si>
  <si>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</si>
  <si>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</si>
  <si>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</si>
  <si>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</si>
  <si>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</si>
  <si>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</si>
  <si>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</si>
  <si>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</si>
  <si>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</si>
  <si>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</si>
  <si>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</si>
  <si>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</si>
  <si>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</si>
  <si>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</si>
  <si>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</si>
  <si>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</si>
  <si>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</si>
  <si>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</si>
  <si>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</si>
  <si>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</si>
  <si>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</si>
  <si>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</si>
  <si>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</si>
  <si>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</si>
  <si>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</si>
  <si>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</si>
  <si>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</si>
  <si>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</si>
  <si>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</si>
  <si>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</si>
  <si>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</si>
  <si>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</si>
  <si>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</si>
  <si>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</si>
  <si>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</si>
  <si>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</si>
  <si>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</si>
  <si>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</si>
  <si>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</si>
  <si>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</si>
  <si>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</si>
  <si>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</si>
  <si>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</si>
  <si>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</si>
  <si>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</si>
  <si>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</si>
  <si>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</si>
  <si>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</si>
  <si>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</si>
  <si>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</si>
  <si>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</si>
  <si>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</si>
  <si>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</si>
  <si>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</si>
  <si>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</si>
  <si>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</si>
  <si>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</si>
  <si>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</si>
  <si>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</si>
  <si>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</si>
  <si>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</si>
  <si>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</si>
  <si>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</si>
  <si>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</si>
  <si>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</si>
  <si>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</si>
  <si>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</si>
  <si>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</si>
  <si>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</si>
  <si>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</si>
  <si>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</si>
  <si>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</si>
  <si>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</si>
  <si>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</si>
  <si>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</si>
  <si>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</si>
  <si>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</si>
  <si>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</si>
  <si>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</si>
  <si>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</si>
  <si>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</si>
  <si>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</si>
  <si>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</si>
  <si>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</si>
  <si>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</si>
  <si>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</si>
  <si>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</si>
  <si>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</si>
  <si>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</si>
  <si>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</si>
  <si>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</si>
  <si>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</si>
  <si>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</si>
  <si>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</si>
  <si>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</si>
  <si>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</si>
  <si>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</si>
  <si>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</si>
  <si>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</si>
  <si>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</si>
  <si>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</si>
  <si>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</si>
  <si>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</si>
  <si>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</si>
  <si>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</si>
  <si>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</si>
  <si>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</si>
  <si>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</si>
  <si>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</si>
  <si>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</si>
  <si>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</si>
  <si>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</si>
  <si>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</si>
  <si>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</si>
  <si>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</si>
  <si>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</si>
  <si>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</si>
  <si>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</si>
  <si>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</si>
  <si>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</si>
  <si>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</si>
  <si>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</si>
  <si>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</si>
  <si>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</si>
  <si>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</si>
  <si>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</si>
  <si>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</si>
  <si>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</si>
  <si>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</si>
  <si>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</si>
  <si>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</si>
  <si>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</si>
  <si>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</si>
  <si>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</si>
  <si>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</si>
  <si>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</si>
  <si>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</si>
  <si>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</si>
  <si>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</si>
  <si>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</si>
  <si>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</si>
  <si>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</si>
  <si>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</si>
  <si>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</si>
  <si>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</si>
  <si>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</si>
  <si>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</si>
  <si>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</si>
  <si>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</si>
  <si>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</si>
  <si>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</si>
  <si>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</si>
  <si>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</si>
  <si>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</si>
  <si>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</si>
  <si>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</si>
  <si>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</si>
  <si>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</si>
  <si>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</si>
  <si>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</si>
  <si>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</si>
  <si>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</si>
  <si>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</si>
  <si>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</si>
  <si>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</si>
  <si>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</si>
  <si>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</si>
  <si>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</si>
  <si>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</si>
  <si>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</si>
  <si>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</si>
  <si>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</si>
  <si>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</si>
  <si>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</si>
  <si>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</si>
  <si>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</si>
  <si>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</si>
  <si>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</si>
  <si>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</si>
  <si>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</si>
  <si>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</si>
  <si>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</si>
  <si>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</si>
  <si>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</si>
  <si>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</si>
  <si>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</si>
  <si>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</si>
  <si>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</si>
  <si>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</si>
  <si>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</si>
  <si>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</si>
  <si>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</si>
  <si>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</si>
  <si>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</si>
  <si>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</si>
  <si>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</si>
  <si>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</si>
  <si>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</si>
  <si>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</si>
  <si>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</si>
  <si>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</si>
  <si>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</si>
  <si>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</si>
  <si>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</si>
  <si>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</si>
  <si>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</si>
  <si>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</si>
  <si>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</si>
  <si>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</si>
  <si>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</si>
  <si>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</si>
  <si>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</si>
  <si>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</si>
  <si>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</si>
  <si>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</si>
  <si>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</si>
  <si>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</si>
  <si>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</si>
  <si>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</si>
  <si>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</si>
  <si>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</si>
  <si>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</si>
  <si>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</si>
  <si>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</si>
  <si>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</si>
  <si>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</si>
  <si>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</si>
  <si>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</si>
  <si>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</si>
  <si>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</si>
  <si>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</si>
  <si>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</si>
  <si>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</si>
  <si>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</si>
  <si>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</si>
  <si>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</si>
  <si>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</si>
  <si>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</si>
  <si>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</si>
  <si>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</si>
  <si>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</si>
  <si>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</si>
  <si>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</si>
  <si>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</si>
  <si>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</si>
  <si>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</si>
  <si>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</si>
  <si>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</si>
  <si>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</si>
  <si>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</si>
  <si>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</si>
  <si>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</si>
  <si>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</si>
  <si>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</si>
  <si>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</si>
  <si>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</si>
  <si>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</si>
  <si>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</si>
  <si>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</si>
  <si>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</si>
  <si>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</si>
  <si>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</si>
  <si>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</si>
  <si>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</si>
  <si>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</si>
  <si>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</si>
  <si>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</si>
  <si>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</si>
  <si>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</si>
  <si>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</si>
  <si>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</si>
  <si>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</si>
  <si>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</si>
  <si>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</si>
  <si>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</si>
  <si>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</si>
  <si>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</si>
  <si>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</si>
  <si>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</si>
  <si>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</si>
  <si>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</si>
  <si>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</si>
  <si>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</si>
  <si>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</si>
  <si>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</si>
  <si>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</si>
  <si>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</si>
  <si>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</si>
  <si>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</si>
  <si>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</si>
  <si>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</si>
  <si>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</si>
  <si>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</si>
  <si>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</si>
  <si>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</si>
  <si>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</si>
  <si>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</si>
  <si>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</si>
  <si>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</si>
  <si>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</si>
  <si>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</si>
  <si>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</si>
  <si>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</si>
  <si>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</si>
  <si>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</si>
  <si>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</si>
  <si>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</si>
  <si>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</si>
  <si>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</si>
  <si>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</si>
  <si>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</si>
  <si>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</si>
  <si>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</si>
  <si>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</si>
  <si>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</si>
  <si>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</si>
  <si>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</si>
  <si>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</si>
  <si>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</si>
  <si>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</si>
  <si>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</si>
  <si>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</si>
  <si>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</si>
  <si>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</si>
  <si>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</si>
  <si>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</si>
  <si>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</si>
  <si>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</si>
  <si>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</si>
  <si>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</si>
  <si>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</si>
  <si>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</si>
  <si>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</si>
  <si>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</si>
  <si>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</si>
  <si>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</si>
  <si>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</si>
  <si>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</si>
  <si>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</si>
  <si>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</si>
  <si>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</si>
  <si>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</si>
  <si>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</si>
  <si>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</si>
  <si>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</si>
  <si>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</si>
  <si>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</si>
  <si>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</si>
  <si>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</si>
  <si>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</si>
  <si>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</si>
  <si>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</si>
  <si>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</si>
  <si>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</si>
  <si>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</si>
  <si>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</si>
  <si>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</si>
  <si>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</si>
  <si>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</si>
  <si>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</si>
  <si>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</si>
  <si>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</si>
  <si>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</si>
  <si>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</si>
  <si>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</si>
  <si>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</si>
  <si>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</si>
  <si>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</si>
  <si>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</si>
  <si>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</si>
  <si>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</si>
  <si>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</si>
  <si>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</si>
  <si>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</si>
  <si>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</si>
  <si>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</si>
  <si>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</si>
  <si>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</si>
  <si>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</si>
  <si>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</si>
  <si>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</si>
  <si>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</si>
  <si>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</si>
  <si>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</si>
  <si>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</si>
  <si>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</si>
  <si>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</si>
  <si>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</si>
  <si>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</si>
  <si>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</si>
  <si>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</si>
  <si>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</si>
  <si>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</si>
  <si>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</si>
  <si>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</si>
  <si>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</si>
  <si>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</si>
  <si>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</si>
  <si>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</si>
  <si>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</si>
  <si>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</si>
  <si>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</si>
  <si>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</si>
  <si>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</si>
  <si>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</si>
  <si>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</si>
  <si>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</si>
  <si>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</si>
  <si>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</si>
  <si>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</si>
  <si>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</si>
  <si>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</si>
  <si>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</si>
  <si>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</si>
  <si>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</si>
  <si>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</si>
  <si>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</si>
  <si>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</si>
  <si>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</si>
  <si>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</si>
  <si>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</si>
  <si>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</si>
  <si>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</si>
  <si>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</si>
  <si>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</si>
  <si>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</si>
  <si>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</si>
  <si>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</si>
  <si>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</si>
  <si>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</si>
  <si>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</si>
  <si>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</si>
  <si>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</si>
  <si>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</si>
  <si>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</si>
  <si>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</si>
  <si>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</si>
  <si>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</si>
  <si>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</si>
  <si>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</si>
  <si>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</si>
  <si>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</si>
  <si>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</si>
  <si>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</si>
  <si>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</si>
  <si>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</si>
  <si>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</si>
  <si>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</si>
  <si>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</si>
  <si>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</si>
  <si>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</si>
  <si>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</si>
  <si>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</si>
  <si>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</si>
  <si>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</si>
  <si>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</si>
  <si>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</si>
  <si>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</si>
  <si>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</si>
  <si>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</si>
  <si>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</si>
  <si>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</si>
  <si>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</si>
  <si>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</si>
  <si>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</si>
  <si>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</si>
  <si>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</si>
  <si>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</si>
  <si>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</si>
  <si>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</si>
  <si>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</si>
  <si>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</si>
  <si>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</si>
  <si>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</si>
  <si>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</si>
  <si>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</si>
  <si>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</si>
  <si>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</si>
  <si>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</si>
  <si>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</si>
  <si>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</si>
  <si>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</si>
  <si>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</si>
  <si>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</si>
  <si>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</si>
  <si>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</si>
  <si>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</si>
  <si>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</si>
  <si>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</si>
  <si>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</si>
  <si>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</si>
  <si>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</si>
  <si>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</si>
  <si>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</si>
  <si>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</si>
  <si>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</si>
  <si>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</si>
  <si>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</si>
  <si>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</si>
  <si>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</si>
  <si>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</si>
  <si>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</si>
  <si>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</si>
  <si>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</si>
  <si>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</si>
  <si>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</si>
  <si>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</si>
  <si>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</si>
  <si>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</si>
  <si>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</si>
  <si>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</si>
  <si>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</si>
  <si>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</si>
  <si>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</si>
  <si>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</si>
  <si>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</si>
  <si>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</si>
  <si>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</si>
  <si>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</si>
  <si>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</si>
  <si>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</si>
  <si>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</si>
  <si>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</si>
  <si>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</si>
  <si>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</si>
  <si>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</si>
  <si>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</si>
  <si>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</si>
  <si>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</si>
  <si>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</si>
  <si>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</si>
  <si>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</si>
  <si>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</si>
  <si>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</si>
  <si>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</si>
  <si>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</si>
  <si>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</si>
  <si>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</si>
  <si>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</si>
  <si>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</si>
  <si>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</si>
  <si>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</si>
  <si>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</si>
  <si>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</si>
  <si>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</si>
  <si>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</si>
  <si>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</si>
  <si>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</si>
  <si>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</si>
  <si>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</si>
  <si>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</si>
  <si>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</si>
  <si>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</si>
  <si>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</si>
  <si>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</si>
  <si>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</si>
  <si>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</si>
  <si>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</si>
  <si>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</si>
  <si>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</si>
  <si>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</si>
  <si>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</si>
  <si>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</si>
  <si>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</si>
  <si>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</si>
  <si>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</si>
  <si>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</si>
  <si>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</si>
  <si>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</si>
  <si>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</si>
  <si>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</si>
  <si>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</si>
  <si>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</si>
  <si>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</si>
  <si>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</si>
  <si>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</si>
  <si>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</si>
  <si>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</si>
  <si>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</si>
  <si>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</si>
  <si>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</si>
  <si>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</si>
  <si>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</si>
  <si>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</si>
  <si>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</si>
  <si>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</si>
  <si>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</si>
  <si>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</si>
  <si>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</si>
  <si>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</si>
  <si>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</si>
  <si>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</si>
  <si>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</si>
  <si>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</si>
  <si>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</si>
  <si>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</si>
  <si>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</si>
  <si>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</si>
  <si>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</si>
  <si>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</si>
  <si>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</si>
  <si>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</si>
  <si>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</si>
  <si>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</si>
  <si>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</si>
  <si>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</si>
  <si>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</si>
  <si>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</si>
  <si>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</si>
  <si>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</si>
  <si>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</si>
  <si>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</si>
  <si>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</si>
  <si>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</si>
  <si>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</si>
  <si>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</si>
  <si>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</si>
  <si>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</si>
  <si>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</si>
  <si>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</si>
  <si>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</si>
  <si>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</si>
  <si>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</si>
  <si>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</si>
  <si>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</si>
  <si>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</si>
  <si>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</si>
  <si>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</si>
  <si>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</si>
  <si>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</si>
  <si>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</si>
  <si>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</si>
  <si>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</si>
  <si>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</si>
  <si>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</si>
  <si>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</si>
  <si>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</si>
  <si>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</si>
  <si>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</si>
  <si>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</si>
  <si>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</si>
  <si>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</si>
  <si>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</si>
  <si>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</si>
  <si>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</si>
  <si>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</si>
  <si>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</si>
  <si>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</si>
  <si>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</si>
  <si>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</si>
  <si>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</si>
  <si>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</si>
  <si>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</si>
  <si>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</si>
  <si>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</si>
  <si>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</si>
  <si>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</si>
  <si>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</si>
  <si>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</si>
  <si>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</si>
  <si>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</si>
  <si>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</si>
  <si>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</si>
  <si>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</si>
  <si>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</si>
  <si>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</si>
  <si>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</si>
  <si>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</si>
  <si>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</si>
  <si>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</si>
  <si>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</si>
  <si>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</si>
  <si>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</si>
  <si>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</si>
  <si>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</si>
  <si>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</si>
  <si>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</si>
  <si>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</si>
  <si>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</si>
  <si>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</si>
  <si>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</si>
  <si>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</si>
  <si>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</si>
  <si>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</si>
  <si>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</si>
  <si>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</si>
  <si>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</si>
  <si>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</si>
  <si>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</si>
  <si>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</si>
  <si>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</si>
  <si>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</si>
  <si>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</si>
  <si>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</si>
  <si>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</si>
  <si>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</si>
  <si>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</si>
  <si>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</si>
  <si>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</si>
  <si>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</si>
  <si>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</si>
  <si>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</si>
  <si>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</si>
  <si>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</si>
  <si>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</si>
  <si>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</si>
  <si>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</si>
  <si>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</si>
  <si>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</si>
  <si>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</si>
  <si>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</si>
  <si>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</si>
  <si>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</si>
  <si>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</si>
  <si>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</si>
  <si>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</si>
  <si>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</si>
  <si>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</si>
  <si>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</si>
  <si>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</si>
  <si>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</si>
  <si>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</si>
  <si>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</si>
  <si>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</si>
  <si>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</si>
  <si>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</si>
  <si>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</si>
  <si>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</si>
  <si>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</si>
  <si>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</si>
  <si>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</si>
  <si>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</si>
  <si>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</si>
  <si>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</si>
  <si>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</si>
  <si>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</si>
  <si>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</si>
  <si>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</si>
  <si>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</si>
  <si>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</si>
  <si>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</si>
  <si>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</si>
  <si>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</si>
  <si>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</si>
  <si>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</si>
  <si>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</si>
  <si>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</si>
  <si>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</si>
  <si>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</si>
  <si>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</si>
  <si>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</si>
  <si>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</si>
  <si>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</si>
  <si>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</si>
  <si>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</si>
  <si>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</si>
  <si>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</si>
  <si>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</si>
  <si>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</si>
  <si>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</si>
  <si>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</si>
  <si>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</si>
  <si>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</si>
  <si>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</si>
  <si>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</si>
  <si>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</si>
  <si>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</si>
  <si>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</si>
  <si>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</si>
  <si>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</si>
  <si>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</si>
  <si>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</si>
  <si>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</si>
  <si>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</si>
  <si>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</si>
  <si>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</si>
  <si>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</si>
  <si>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</si>
  <si>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</si>
  <si>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</si>
  <si>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</si>
  <si>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</si>
  <si>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</si>
  <si>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</si>
  <si>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</si>
  <si>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</si>
  <si>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</si>
  <si>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</si>
  <si>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</si>
  <si>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</si>
  <si>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</si>
  <si>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</si>
  <si>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</si>
  <si>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</si>
  <si>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</si>
  <si>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</si>
  <si>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</si>
  <si>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</si>
  <si>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</si>
  <si>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</si>
  <si>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</si>
  <si>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</si>
  <si>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</si>
  <si>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</si>
  <si>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</si>
  <si>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</si>
  <si>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</si>
  <si>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</si>
  <si>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</si>
  <si>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</si>
  <si>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</si>
  <si>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</si>
  <si>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</si>
  <si>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</si>
  <si>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</si>
  <si>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</si>
  <si>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</si>
  <si>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</si>
  <si>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</si>
  <si>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</si>
  <si>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</si>
  <si>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</si>
  <si>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</si>
  <si>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</si>
  <si>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</si>
  <si>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</si>
  <si>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</si>
  <si>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</si>
  <si>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</si>
  <si>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</si>
  <si>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</si>
  <si>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</si>
  <si>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</si>
  <si>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</si>
  <si>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</si>
  <si>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</si>
  <si>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</si>
  <si>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</si>
  <si>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</si>
  <si>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</si>
  <si>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</si>
  <si>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</si>
  <si>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</si>
  <si>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</si>
  <si>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</si>
  <si>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</si>
  <si>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</si>
  <si>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</si>
  <si>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</si>
  <si>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</si>
  <si>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</si>
  <si>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</si>
  <si>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</si>
  <si>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</si>
  <si>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</si>
  <si>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</si>
  <si>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</si>
  <si>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</si>
  <si>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</si>
  <si>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</si>
  <si>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</si>
  <si>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</si>
  <si>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</si>
  <si>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</si>
  <si>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</si>
  <si>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</si>
  <si>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</si>
  <si>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</si>
  <si>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</si>
  <si>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</si>
  <si>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</si>
  <si>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</si>
  <si>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</si>
  <si>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</si>
  <si>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</si>
  <si>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</si>
  <si>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</si>
  <si>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</si>
  <si>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</si>
  <si>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</si>
  <si>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</si>
  <si>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</si>
  <si>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</si>
  <si>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</si>
  <si>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</si>
  <si>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</si>
  <si>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</si>
  <si>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</si>
  <si>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</si>
  <si>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</si>
  <si>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</si>
  <si>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</si>
  <si>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</si>
  <si>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</si>
  <si>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</si>
  <si>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</si>
  <si>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</si>
  <si>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</si>
  <si>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</si>
  <si>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</si>
  <si>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</si>
  <si>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</si>
  <si>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</si>
  <si>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</si>
  <si>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</si>
  <si>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</si>
  <si>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</si>
  <si>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</si>
  <si>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</si>
  <si>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</si>
  <si>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</si>
  <si>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</si>
  <si>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</si>
  <si>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</si>
  <si>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</si>
  <si>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</si>
  <si>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</si>
  <si>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</si>
  <si>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</si>
  <si>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</si>
  <si>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</si>
  <si>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</si>
  <si>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</si>
  <si>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</si>
  <si>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</si>
  <si>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</si>
  <si>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</si>
  <si>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</si>
  <si>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</si>
  <si>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</si>
  <si>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</si>
  <si>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</si>
  <si>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</si>
  <si>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</si>
  <si>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</si>
  <si>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</si>
  <si>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</si>
  <si>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</si>
  <si>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</si>
  <si>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</si>
  <si>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</si>
  <si>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</si>
  <si>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</si>
  <si>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</si>
  <si>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</si>
  <si>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</si>
  <si>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</si>
  <si>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</si>
  <si>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</si>
  <si>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</si>
  <si>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</si>
  <si>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</si>
  <si>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</si>
  <si>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</si>
  <si>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</si>
  <si>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</si>
  <si>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</si>
  <si>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</si>
  <si>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</si>
  <si>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</si>
  <si>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</si>
  <si>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</si>
  <si>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</si>
  <si>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</si>
  <si>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</si>
  <si>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</si>
  <si>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</si>
  <si>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</si>
  <si>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</si>
  <si>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</si>
  <si>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</si>
  <si>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</si>
  <si>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</si>
  <si>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</si>
  <si>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</si>
  <si>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</si>
  <si>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</si>
  <si>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</si>
  <si>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</si>
  <si>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</si>
  <si>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</si>
  <si>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</si>
  <si>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</si>
  <si>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</si>
  <si>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</si>
  <si>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</si>
  <si>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</si>
  <si>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</si>
  <si>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</si>
  <si>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</si>
  <si>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</si>
  <si>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</si>
  <si>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</si>
  <si>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</si>
  <si>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</si>
  <si>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</si>
  <si>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</si>
  <si>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</si>
  <si>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</si>
  <si>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</si>
  <si>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</si>
  <si>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</si>
  <si>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</si>
  <si>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</si>
  <si>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</si>
  <si>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</si>
  <si>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</si>
  <si>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</si>
  <si>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</si>
  <si>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</si>
  <si>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</si>
  <si>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</si>
  <si>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</si>
  <si>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</si>
  <si>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</si>
  <si>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</si>
  <si>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</si>
  <si>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</si>
  <si>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</si>
  <si>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</si>
  <si>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</si>
  <si>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</si>
  <si>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</si>
  <si>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</si>
  <si>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</si>
  <si>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</si>
  <si>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</si>
  <si>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</si>
  <si>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</si>
  <si>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</si>
  <si>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</si>
  <si>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</si>
  <si>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</si>
  <si>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</si>
  <si>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</si>
  <si>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</si>
  <si>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</si>
  <si>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</si>
  <si>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</si>
  <si>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</si>
  <si>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</si>
  <si>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</si>
  <si>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</si>
  <si>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</si>
  <si>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</si>
  <si>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</si>
  <si>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</si>
  <si>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</si>
  <si>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</si>
  <si>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</si>
  <si>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</si>
  <si>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</si>
  <si>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</si>
  <si>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</si>
  <si>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</si>
  <si>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</si>
  <si>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</si>
  <si>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</si>
  <si>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</si>
  <si>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</si>
  <si>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</si>
  <si>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</si>
  <si>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</si>
  <si>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</si>
  <si>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</si>
  <si>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</si>
  <si>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</si>
  <si>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</si>
  <si>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</si>
  <si>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</si>
  <si>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</si>
  <si>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</si>
  <si>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</si>
  <si>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</si>
  <si>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</si>
  <si>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</si>
  <si>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</si>
  <si>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</si>
  <si>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</si>
  <si>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</si>
  <si>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</si>
  <si>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</si>
  <si>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</si>
  <si>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</si>
  <si>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</si>
  <si>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</si>
  <si>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</si>
  <si>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</si>
  <si>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</si>
  <si>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</si>
  <si>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</si>
  <si>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</si>
  <si>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</si>
  <si>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</si>
  <si>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</si>
  <si>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</si>
  <si>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</si>
  <si>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</si>
  <si>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</si>
  <si>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</si>
  <si>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</si>
  <si>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</si>
  <si>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</si>
  <si>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</si>
  <si>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</si>
  <si>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</si>
  <si>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</si>
  <si>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</si>
  <si>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</si>
  <si>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</si>
  <si>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</si>
  <si>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</si>
  <si>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</si>
  <si>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</si>
  <si>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</si>
  <si>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</si>
  <si>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</si>
  <si>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</si>
  <si>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</si>
  <si>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</si>
  <si>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</si>
  <si>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</si>
  <si>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</si>
  <si>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</si>
  <si>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</si>
  <si>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</si>
  <si>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</si>
  <si>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</si>
  <si>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</si>
  <si>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</si>
  <si>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</si>
  <si>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</si>
  <si>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</si>
  <si>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</si>
  <si>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</si>
  <si>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</si>
  <si>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</si>
  <si>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</si>
  <si>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</si>
  <si>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</si>
  <si>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</si>
  <si>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</si>
  <si>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</si>
  <si>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</si>
  <si>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</si>
  <si>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</si>
  <si>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</si>
  <si>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</si>
  <si>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</si>
  <si>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</si>
  <si>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</si>
  <si>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</si>
  <si>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</si>
  <si>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</si>
  <si>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</si>
  <si>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</si>
  <si>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</si>
  <si>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</si>
  <si>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</si>
  <si>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</si>
  <si>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</si>
  <si>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</si>
  <si>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</si>
  <si>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</si>
  <si>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</si>
  <si>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</si>
  <si>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</si>
  <si>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</si>
  <si>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</si>
  <si>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</si>
  <si>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</si>
  <si>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</si>
  <si>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</si>
  <si>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</si>
  <si>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</si>
  <si>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</si>
  <si>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</si>
  <si>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</si>
  <si>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</si>
  <si>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</si>
  <si>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</si>
  <si>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</si>
  <si>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</si>
  <si>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</si>
  <si>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</si>
  <si>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</si>
  <si>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</si>
  <si>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</si>
  <si>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</si>
  <si>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</si>
  <si>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</si>
  <si>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</si>
  <si>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</si>
  <si>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</si>
  <si>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</si>
  <si>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</si>
  <si>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</si>
  <si>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</si>
  <si>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</si>
  <si>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</si>
  <si>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</si>
  <si>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</si>
  <si>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</si>
  <si>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</si>
  <si>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</si>
  <si>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</si>
  <si>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</si>
  <si>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</si>
  <si>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</si>
  <si>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</si>
  <si>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</si>
  <si>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</si>
  <si>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</si>
  <si>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</si>
  <si>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</si>
  <si>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</si>
  <si>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</si>
  <si>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</si>
  <si>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</si>
  <si>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</si>
  <si>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</si>
  <si>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</si>
  <si>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</si>
  <si>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</si>
  <si>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</si>
  <si>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</si>
  <si>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</si>
  <si>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</si>
  <si>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</si>
  <si>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</si>
  <si>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</si>
  <si>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</si>
  <si>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</si>
  <si>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</si>
  <si>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</si>
  <si>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</si>
  <si>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</si>
  <si>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</si>
  <si>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</si>
  <si>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</si>
  <si>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</si>
  <si>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</si>
  <si>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</si>
  <si>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</si>
  <si>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</si>
  <si>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</si>
  <si>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</si>
  <si>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</si>
  <si>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</si>
  <si>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</si>
  <si>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</si>
  <si>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</si>
  <si>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</si>
  <si>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</si>
  <si>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</si>
  <si>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</si>
  <si>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</si>
  <si>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</si>
  <si>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</si>
  <si>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</si>
  <si>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</si>
  <si>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</si>
  <si>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</si>
  <si>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</si>
  <si>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</si>
  <si>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</si>
  <si>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</si>
  <si>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</si>
  <si>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</si>
  <si>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</si>
  <si>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</si>
  <si>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</si>
  <si>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</si>
  <si>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</si>
  <si>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</si>
  <si>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</si>
  <si>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</si>
  <si>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</si>
  <si>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</si>
  <si>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</si>
  <si>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</si>
  <si>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</si>
  <si>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</si>
  <si>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</si>
  <si>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</si>
  <si>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</si>
  <si>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</si>
  <si>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</si>
  <si>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</si>
  <si>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</si>
  <si>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</si>
  <si>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</si>
  <si>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</si>
  <si>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</si>
  <si>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</si>
  <si>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</si>
  <si>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</si>
  <si>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</si>
  <si>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</si>
  <si>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</si>
  <si>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</si>
  <si>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</si>
  <si>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</si>
  <si>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</si>
  <si>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</si>
  <si>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</si>
  <si>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</si>
  <si>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</si>
  <si>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</si>
  <si>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</si>
  <si>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</si>
  <si>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</si>
  <si>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</si>
  <si>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</si>
  <si>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</si>
  <si>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</si>
  <si>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</si>
  <si>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</si>
  <si>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</si>
  <si>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</si>
  <si>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</si>
  <si>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</si>
  <si>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</si>
  <si>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</si>
  <si>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</si>
  <si>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</si>
  <si>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</si>
  <si>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</si>
  <si>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</si>
  <si>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</si>
  <si>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</si>
  <si>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</si>
  <si>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</si>
  <si>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</si>
  <si>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</si>
  <si>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</si>
  <si>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</si>
  <si>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</si>
  <si>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</si>
  <si>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</si>
  <si>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</si>
  <si>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</si>
  <si>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</si>
  <si>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</si>
  <si>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</si>
  <si>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</si>
  <si>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</si>
  <si>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</si>
  <si>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</si>
  <si>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</si>
  <si>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</si>
  <si>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</si>
  <si>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</si>
  <si>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</si>
  <si>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</si>
  <si>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</si>
  <si>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</si>
  <si>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</si>
  <si>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</si>
  <si>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</si>
  <si>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</si>
  <si>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</si>
  <si>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</si>
  <si>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</si>
  <si>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</si>
  <si>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</si>
  <si>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</si>
  <si>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</si>
  <si>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</si>
  <si>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</si>
  <si>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</si>
  <si>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</si>
  <si>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</si>
  <si>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</si>
  <si>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</si>
  <si>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</si>
  <si>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</si>
  <si>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</si>
  <si>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</si>
  <si>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</si>
  <si>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</si>
  <si>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</si>
  <si>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</si>
  <si>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</si>
  <si>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</si>
  <si>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</si>
  <si>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</si>
  <si>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</si>
  <si>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</si>
  <si>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</si>
  <si>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</si>
  <si>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</si>
  <si>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</si>
  <si>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</si>
  <si>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</si>
  <si>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</si>
  <si>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</si>
  <si>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</si>
  <si>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</si>
  <si>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</si>
  <si>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</si>
  <si>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</si>
  <si>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</si>
  <si>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</si>
  <si>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</si>
  <si>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</si>
  <si>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</si>
  <si>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</si>
  <si>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</si>
  <si>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</si>
  <si>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</si>
  <si>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</si>
  <si>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</si>
  <si>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</si>
  <si>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</si>
  <si>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</si>
  <si>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</si>
  <si>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</si>
  <si>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</si>
  <si>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</si>
  <si>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</si>
  <si>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</si>
  <si>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</si>
  <si>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</si>
  <si>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</si>
  <si>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</si>
  <si>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</si>
  <si>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</si>
  <si>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</si>
  <si>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</si>
  <si>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</si>
  <si>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</si>
  <si>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</si>
  <si>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</si>
  <si>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</si>
  <si>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</si>
  <si>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</si>
  <si>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</si>
  <si>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</si>
  <si>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</si>
  <si>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</si>
  <si>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</si>
  <si>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</si>
  <si>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</si>
  <si>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</si>
  <si>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</si>
  <si>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</si>
  <si>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</si>
  <si>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</si>
  <si>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</si>
  <si>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</si>
  <si>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</si>
  <si>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</si>
  <si>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</si>
  <si>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</si>
  <si>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</si>
  <si>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</si>
  <si>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</si>
  <si>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</si>
  <si>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</si>
  <si>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</si>
  <si>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</si>
  <si>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</si>
  <si>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</si>
  <si>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</si>
  <si>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</si>
  <si>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</si>
  <si>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</si>
  <si>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</si>
  <si>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</si>
  <si>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</si>
  <si>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</si>
  <si>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</si>
  <si>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</si>
  <si>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</si>
  <si>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</si>
  <si>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</si>
  <si>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</si>
  <si>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</si>
  <si>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</si>
  <si>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</si>
  <si>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</si>
  <si>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</si>
  <si>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</si>
  <si>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</si>
  <si>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</si>
  <si>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</si>
  <si>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</si>
  <si>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</si>
  <si>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</si>
  <si>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</si>
  <si>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</si>
  <si>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</si>
  <si>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</si>
  <si>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</si>
  <si>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</si>
  <si>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</si>
  <si>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</si>
  <si>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</si>
  <si>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</si>
  <si>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</si>
  <si>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</si>
  <si>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</si>
  <si>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</si>
  <si>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</si>
  <si>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</si>
  <si>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</si>
  <si>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</si>
  <si>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</si>
  <si>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</si>
  <si>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</si>
  <si>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</si>
  <si>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</si>
  <si>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</si>
  <si>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</si>
  <si>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</si>
  <si>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</si>
  <si>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</si>
  <si>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</si>
  <si>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</si>
  <si>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</si>
  <si>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</si>
  <si>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</si>
  <si>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</si>
  <si>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</si>
  <si>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</si>
  <si>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</si>
  <si>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</si>
  <si>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</si>
  <si>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</si>
  <si>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</si>
  <si>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</si>
  <si>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</si>
  <si>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</si>
  <si>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</si>
  <si>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</si>
  <si>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</si>
  <si>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</si>
  <si>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</si>
  <si>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</si>
  <si>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</si>
  <si>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</si>
  <si>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</si>
  <si>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</si>
  <si>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</si>
  <si>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</si>
  <si>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</si>
  <si>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</si>
  <si>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</si>
  <si>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</si>
  <si>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</si>
  <si>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</si>
  <si>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</si>
  <si>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</si>
  <si>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</si>
  <si>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</si>
  <si>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</si>
  <si>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</si>
  <si>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</si>
  <si>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</si>
  <si>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</si>
  <si>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</si>
  <si>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</si>
  <si>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</si>
  <si>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</si>
  <si>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</si>
  <si>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</si>
  <si>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</si>
  <si>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</si>
  <si>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</si>
  <si>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</si>
  <si>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</si>
  <si>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</si>
  <si>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</si>
  <si>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</si>
  <si>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</si>
  <si>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</si>
  <si>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</si>
  <si>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</si>
  <si>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</si>
  <si>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</si>
  <si>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</si>
  <si>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</si>
  <si>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</si>
  <si>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</si>
  <si>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</si>
  <si>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</si>
  <si>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</si>
  <si>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</si>
  <si>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</si>
  <si>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</si>
  <si>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</si>
  <si>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</si>
  <si>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</si>
  <si>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</si>
  <si>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</si>
  <si>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</si>
  <si>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</si>
  <si>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</si>
  <si>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</si>
  <si>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</si>
  <si>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</si>
  <si>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</si>
  <si>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</si>
  <si>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</si>
  <si>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</si>
  <si>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</si>
  <si>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</si>
  <si>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</si>
  <si>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</si>
  <si>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</si>
  <si>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</si>
  <si>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</si>
  <si>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</si>
  <si>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</si>
  <si>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</si>
  <si>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</si>
  <si>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</si>
  <si>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</si>
  <si>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</si>
  <si>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</si>
  <si>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</si>
  <si>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</si>
  <si>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</si>
  <si>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</si>
  <si>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</si>
  <si>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</si>
  <si>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</si>
  <si>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</si>
  <si>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</si>
  <si>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</si>
  <si>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</si>
  <si>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</si>
  <si>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</si>
  <si>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</si>
  <si>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</si>
  <si>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</si>
  <si>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</si>
  <si>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</si>
  <si>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</si>
  <si>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</si>
  <si>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</si>
  <si>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</si>
  <si>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</si>
  <si>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</si>
  <si>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</si>
  <si>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</si>
  <si>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</si>
  <si>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</si>
  <si>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</si>
  <si>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</si>
  <si>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</si>
  <si>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</si>
  <si>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</si>
  <si>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</si>
  <si>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</si>
  <si>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</si>
  <si>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</si>
  <si>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</si>
  <si>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</si>
  <si>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</si>
  <si>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</si>
  <si>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</si>
  <si>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</si>
  <si>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</si>
  <si>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</si>
  <si>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</si>
  <si>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</si>
  <si>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</si>
  <si>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</si>
  <si>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</si>
  <si>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</si>
  <si>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</si>
  <si>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</si>
  <si>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</si>
  <si>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</si>
  <si>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</si>
  <si>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</si>
  <si>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</si>
  <si>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</si>
  <si>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</si>
  <si>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</si>
  <si>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</si>
  <si>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</si>
  <si>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</si>
  <si>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</si>
  <si>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</si>
  <si>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</si>
  <si>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</si>
  <si>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</si>
  <si>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</si>
  <si>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</si>
  <si>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</si>
  <si>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</si>
  <si>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</si>
  <si>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</si>
  <si>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</si>
  <si>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</si>
  <si>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</si>
  <si>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</si>
  <si>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</si>
  <si>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</si>
  <si>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</si>
  <si>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</si>
  <si>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</si>
  <si>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</si>
  <si>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</si>
  <si>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</si>
  <si>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</si>
  <si>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</si>
  <si>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</si>
  <si>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</si>
  <si>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</si>
  <si>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</si>
  <si>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</si>
  <si>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</si>
  <si>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</si>
  <si>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</si>
  <si>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</si>
  <si>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</si>
  <si>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</si>
  <si>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</si>
  <si>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</si>
  <si>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</si>
  <si>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</si>
  <si>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</si>
  <si>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</si>
  <si>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</si>
  <si>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</si>
  <si>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</si>
  <si>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</si>
  <si>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</si>
  <si>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</si>
  <si>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</si>
  <si>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</si>
  <si>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</si>
  <si>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</si>
  <si>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</si>
  <si>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</si>
  <si>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</si>
  <si>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</si>
  <si>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</si>
  <si>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</si>
  <si>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</si>
  <si>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</si>
  <si>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</si>
  <si>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</si>
  <si>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</si>
  <si>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</si>
  <si>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</si>
  <si>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</si>
  <si>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</si>
  <si>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</si>
  <si>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</si>
  <si>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</si>
  <si>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</si>
  <si>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</si>
  <si>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</si>
  <si>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</si>
  <si>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</si>
  <si>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</si>
  <si>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</si>
  <si>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</si>
  <si>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</si>
  <si>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</si>
  <si>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</si>
  <si>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</si>
  <si>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</si>
  <si>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</si>
  <si>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</si>
  <si>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</si>
  <si>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</si>
  <si>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</si>
  <si>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</si>
  <si>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</si>
  <si>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</si>
  <si>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</si>
  <si>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</si>
  <si>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</si>
  <si>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</si>
  <si>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</si>
  <si>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</si>
  <si>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</si>
  <si>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</si>
  <si>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</si>
  <si>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</si>
  <si>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</si>
  <si>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</si>
  <si>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</si>
  <si>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</si>
  <si>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</si>
  <si>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</si>
  <si>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</si>
  <si>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</si>
  <si>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</si>
  <si>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</si>
  <si>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</si>
  <si>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</si>
  <si>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</si>
  <si>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</si>
  <si>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</si>
  <si>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</si>
  <si>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</si>
  <si>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</si>
  <si>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</si>
  <si>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</si>
  <si>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</si>
  <si>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</si>
  <si>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</si>
  <si>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</si>
  <si>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</si>
  <si>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</si>
  <si>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</si>
  <si>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</si>
  <si>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</si>
  <si>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</si>
  <si>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</si>
  <si>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</si>
  <si>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</si>
  <si>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</si>
  <si>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</si>
  <si>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</si>
  <si>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</si>
  <si>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</si>
  <si>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</si>
  <si>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</si>
  <si>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</si>
  <si>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</si>
  <si>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</si>
  <si>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</si>
  <si>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</si>
  <si>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</si>
  <si>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</si>
  <si>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</si>
  <si>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</si>
  <si>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</si>
  <si>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</si>
  <si>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</si>
  <si>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</si>
  <si>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</si>
  <si>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</si>
  <si>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</si>
  <si>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</si>
  <si>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</si>
  <si>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</si>
  <si>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</si>
  <si>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</si>
  <si>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</si>
  <si>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</si>
  <si>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</si>
  <si>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</si>
  <si>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</si>
  <si>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</si>
  <si>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</si>
  <si>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</si>
  <si>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</si>
  <si>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</si>
  <si>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</si>
  <si>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</si>
  <si>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</si>
  <si>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</si>
  <si>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</si>
  <si>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</si>
  <si>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</si>
  <si>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</si>
  <si>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</si>
  <si>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</si>
  <si>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</si>
  <si>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</si>
  <si>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</si>
  <si>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</si>
  <si>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</si>
  <si>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</si>
  <si>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</si>
  <si>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</si>
  <si>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</si>
  <si>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</si>
  <si>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</si>
  <si>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</si>
  <si>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</si>
  <si>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</si>
  <si>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</si>
  <si>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</si>
  <si>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</si>
  <si>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</si>
  <si>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</si>
  <si>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</si>
  <si>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</si>
  <si>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</si>
  <si>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</si>
  <si>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</si>
  <si>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</si>
  <si>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</si>
  <si>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</si>
  <si>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</si>
  <si>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</si>
  <si>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</si>
  <si>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</si>
  <si>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</si>
  <si>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</si>
  <si>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</si>
  <si>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</si>
  <si>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</si>
  <si>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</si>
  <si>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</si>
  <si>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</si>
  <si>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</si>
  <si>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</si>
  <si>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</si>
  <si>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</si>
  <si>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</si>
  <si>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</si>
  <si>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</si>
  <si>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</si>
  <si>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</si>
  <si>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</si>
  <si>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</si>
  <si>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</si>
  <si>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</si>
  <si>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</si>
  <si>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</si>
  <si>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</si>
  <si>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</si>
  <si>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</si>
  <si>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</si>
  <si>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</si>
  <si>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</si>
  <si>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</si>
  <si>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</si>
  <si>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</si>
  <si>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</si>
  <si>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</si>
  <si>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</si>
  <si>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</si>
  <si>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</si>
  <si>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</si>
  <si>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</si>
  <si>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</si>
  <si>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</si>
  <si>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</si>
  <si>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</si>
  <si>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</si>
  <si>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</si>
  <si>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</si>
  <si>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</si>
  <si>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</si>
  <si>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</si>
  <si>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</si>
  <si>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</si>
  <si>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</si>
  <si>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</si>
  <si>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</si>
  <si>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</si>
  <si>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</si>
  <si>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</si>
  <si>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</si>
  <si>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</si>
  <si>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</si>
  <si>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</si>
  <si>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</si>
  <si>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</si>
  <si>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</si>
  <si>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</si>
  <si>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</si>
  <si>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</si>
  <si>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</si>
  <si>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</si>
  <si>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</si>
  <si>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</si>
  <si>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</si>
  <si>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</si>
  <si>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</si>
  <si>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</si>
  <si>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</si>
  <si>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</si>
  <si>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</si>
  <si>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</si>
  <si>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</si>
  <si>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</si>
  <si>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</si>
  <si>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</si>
  <si>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</si>
  <si>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</si>
  <si>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</si>
  <si>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</si>
  <si>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</si>
  <si>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</si>
  <si>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</si>
  <si>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</si>
  <si>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</si>
  <si>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</si>
  <si>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</si>
  <si>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</si>
  <si>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</si>
  <si>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</si>
  <si>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</si>
  <si>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</si>
  <si>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</si>
  <si>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</si>
  <si>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</si>
  <si>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</si>
  <si>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</si>
  <si>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</si>
  <si>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</si>
  <si>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</si>
  <si>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</si>
  <si>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</si>
  <si>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</si>
  <si>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</si>
  <si>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</si>
  <si>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</si>
  <si>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</si>
  <si>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</si>
  <si>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</si>
  <si>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</si>
  <si>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</si>
  <si>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</si>
  <si>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</si>
  <si>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</si>
  <si>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</si>
  <si>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</si>
  <si>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</si>
  <si>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</si>
  <si>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</si>
  <si>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</si>
  <si>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</si>
  <si>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</si>
  <si>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</si>
  <si>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</si>
  <si>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</si>
  <si>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</si>
  <si>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</si>
  <si>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</si>
  <si>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</si>
  <si>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</si>
  <si>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</si>
  <si>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</si>
  <si>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</si>
  <si>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</si>
  <si>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</si>
  <si>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</si>
  <si>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</si>
  <si>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</si>
  <si>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</si>
  <si>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</si>
  <si>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</si>
  <si>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</si>
  <si>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</si>
  <si>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</si>
  <si>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</si>
  <si>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</si>
  <si>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</si>
  <si>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</si>
  <si>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</si>
  <si>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</si>
  <si>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</si>
  <si>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</si>
  <si>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</si>
  <si>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</si>
  <si>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</si>
  <si>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</si>
  <si>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</si>
  <si>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</si>
  <si>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</si>
  <si>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</si>
  <si>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</si>
  <si>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</si>
  <si>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</si>
  <si>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</si>
  <si>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</si>
  <si>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</si>
  <si>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</si>
  <si>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</si>
  <si>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</si>
  <si>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</si>
  <si>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</si>
  <si>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</si>
  <si>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</si>
  <si>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</si>
  <si>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</si>
  <si>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</si>
  <si>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</si>
  <si>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</si>
  <si>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</si>
  <si>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</si>
  <si>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</si>
  <si>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</si>
  <si>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</si>
  <si>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</si>
  <si>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</si>
  <si>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</si>
  <si>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</si>
  <si>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</si>
  <si>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</si>
  <si>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</si>
  <si>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</si>
  <si>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</si>
  <si>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</si>
  <si>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</si>
  <si>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</si>
  <si>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</si>
  <si>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</si>
  <si>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</si>
  <si>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</si>
  <si>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</si>
  <si>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</si>
  <si>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</si>
  <si>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</si>
  <si>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</si>
  <si>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</si>
  <si>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</si>
  <si>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</si>
  <si>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</si>
  <si>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</si>
  <si>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</si>
  <si>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</si>
  <si>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</si>
  <si>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</si>
  <si>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</si>
  <si>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PCM-20251010-00000048</t>
  </si>
  <si>
    <t>Sceco power cut in building,team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</si>
  <si>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</si>
  <si>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</si>
  <si>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</si>
  <si>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</si>
  <si>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</si>
  <si>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</si>
  <si>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PCM-20251010-00000112</t>
  </si>
  <si>
    <t>EM team moved ETA: 30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</si>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</sst>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7" totalsRowShown="0" headerRowDxfId="31" dataDxfId="30" headerRowBorderDxfId="28" tableBorderDxfId="29">
  <autoFilter ref="A1:L1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tabSelected="1" workbookViewId="0">
      <selection activeCell="D5" sqref="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277.12584270833031</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0.18517141203483334</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45940.074268634256</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45940.074268634256</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45940.074268634256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45940.074268634256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45940.074268634256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45940.074268634256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45940.074268634256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45940.074268634256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45940.074268634256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45940.074268634256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45940.074268634256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45940.074268634256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45940.074268634256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45940.074268634256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45940.074268634256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45940.074268634256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45940.074268634256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45940.074268634256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45940.074268634256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45940.074268634256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45940.074268634256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45940.074268634256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45940.074268634256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45940.074268634256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45940.074268634256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45940.074268634256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45940.074268634256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45940.074268634256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45940.074268634256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45940.074268634256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45940.074268634256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45940.074268634256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45940.074268634256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45940.074268634256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45940.074268634256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45940.074268634256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45940.074268634256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45940.074268634256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45940.074268634256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45940.074268634256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45940.074268634256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45940.074268634256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45940.074268634256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45940.074268634256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45940.074268634256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45940.074268634256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45940.074268634256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45940.074268634256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45940.074268634256</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45940.074268634256</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45940.074268634256</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45940.074268634256</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45940.074268634256</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45940.074268634256</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45940.074268634256</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45940.074268634256</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45940.074268634256</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45940.074268634256</v>
      </c>
      <c r="H61" s="144"/>
      <c r="I61" s="142" t="str">
        <f>IFERROR(VLOOKUP(D61,DB!A:F,6,0),"")</f>
        <v/>
      </c>
      <c r="J61" s="65" t="str">
        <f>IFERROR(VLOOKUP(D61,DB!A:G,7,0),"")</f>
        <v/>
      </c>
      <c r="K61" s="146"/>
      <c r="L61" s="147" t="str">
        <f>IFERROR(VLOOKUP(D61,DB!A:I,9,0),"")</f>
        <v/>
      </c>
      <c r="M61" s="70"/>
      <c r="N61" s="70"/>
      <c r="O61" s="70"/>
    </row>
  </sheetData>
  <customSheetViews>
    <customSheetView guid="{F6042A99-DD27-4453-835D-0834D95730CC}" filter="1" showAutoFilter="1">
      <pageMargins left="0" right="0" top="0" bottom="0" header="0" footer="0"/>
      <autoFilter ref="B1:M1" xr:uid="{185D35ED-620F-4C05-85D0-364E6C6195D8}"/>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133.34718530092505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115.07443067129498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0.36109733796183718</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9651</v>
      </c>
      <c r="E7" s="120" t="s">
        <v>38964</v>
      </c>
      <c r="F7" s="121">
        <v>45940.046620370369</v>
      </c>
      <c r="G7" s="122">
        <f ca="1">IFERROR(NOW()-F7,"-")</f>
        <v>2.7648263887385838E-2</v>
      </c>
      <c r="H7" s="121">
        <v>45939.997314814813</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45940.074268634256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45940.074268634256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45940.074268634256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45940.074268634256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45940.074268634256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45940.074268634256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45940.074268634256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45940.074268634256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45940.074268634256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45940.074268634256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45940.074268634256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45940.074268634256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45940.074268634256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45940.074268634256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45940.074268634256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45940.074268634256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45940.074268634256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45940.074268634256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45940.074268634256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45940.074268634256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45940.074268634256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45940.074268634256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45940.074268634256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45940.074268634256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45940.074268634256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45940.074268634256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45940.074268634256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45940.074268634256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45940.074268634256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45940.074268634256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45940.074268634256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45940.074268634256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45940.074268634256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45940.074268634256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45940.074268634256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45940.074268634256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45940.074268634256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45940.074268634256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45940.074268634256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45940.074268634256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45940.074268634256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45940.074268634256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45940.074268634256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45940.074268634256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45940.074268634256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45940.074268634256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45940.074268634256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45940.074268634256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45940.074268634256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45940.074268634256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45940.074268634256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45940.074268634256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45940.074268634256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45940.074268634256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45940.074268634256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45940.074268634256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45940.074268634256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45940.074268634256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45940.074268634256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45940.074268634256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45940.074268634256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45940.074268634256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45940.074268634256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45940.074268634256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45940.074268634256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45940.074268634256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45940.074268634256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45940.074268634256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45940.074268634256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45940.074268634256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45940.074268634256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45940.074268634256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45940.074268634256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45940.074268634256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45940.074268634256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45940.074268634256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45940.074268634256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45940.074268634256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45940.074268634256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45940.074268634256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45940.074268634256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45940.074268634256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45940.074268634256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45940.074268634256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45940.074268634256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45940.074268634256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45940.074268634256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45940.074268634256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45940.074268634256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45940.074268634256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45940.074268634256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45940.074268634256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45940.074268634256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45940.074268634256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45940.074268634256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45940.074268634256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45940.074268634256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45940.074268634256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45940.074268634256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45940.074268634256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45940.074268634256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45940.074268634256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45940.074268634256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45940.074268634256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45940.074268634256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45940.074268634256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45940.074268634256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45940.074268634256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45940.074268634256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45940.074268634256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45940.074268634256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45940.074268634256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45940.074268634256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45940.074268634256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45940.074268634256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45940.074268634256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45940.074268634256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45940.074268634256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45940.074268634256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45940.074268634256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45940.074268634256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45940.074268634256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45940.074268634256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45940.074268634256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45940.074268634256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45940.074268634256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45940.074268634256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45940.074268634256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45940.074268634256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45940.074268634256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45940.074268634256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45940.074268634256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45940.074268634256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45940.074268634256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45940.074268634256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45940.074268634256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45940.074268634256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45940.074268634256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45940.074268634256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45940.074268634256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45940.074268634256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45940.074268634256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45940.074268634256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45940.074268634256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45940.074268634256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45940.074268634256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45940.074268634256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45940.074268634256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45940.074268634256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45940.074268634256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45940.074268634256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45940.074268634256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45940.074268634256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45940.074268634256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45940.074268634256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45940.074268634256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45940.074268634256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45940.074268634256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45940.074268634256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45940.074268634256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45940.074268634256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45940.074268634256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45940.074268634256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45940.074268634256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45940.074268634256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45940.074268634256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45940.074268634256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45940.074268634256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45940.074268634256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45940.074268634256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45940.074268634256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45940.074268634256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45940.074268634256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45940.074268634256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45940.074268634256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45940.074268634256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45940.074268634256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45940.074268634256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45940.074268634256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45940.074268634256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45940.074268634256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45940.074268634256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45940.074268634256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45940.074268634256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45940.074268634256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45940.074268634256</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45940.074268634256</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45940.074268634256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45940.074268634256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45940.074268634256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45940.074268634256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45940.074268634256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45940.074268634256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45940.074268634256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45940.074268634256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45940.074268634256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45940.074268634256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45940.074268634256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45940.074268634256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45940.074268634256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45940.074268634256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45940.074268634256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45940.074268634256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45940.074268634256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45940.074268634256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45940.074268634256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45940.074268634256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45940.074268634256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45940.074268634256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45940.074268634256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45940.074268634256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45940.074268634256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45940.074268634256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45940.074268634256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45940.074268634256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45940.074268634256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45940.074268634256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45940.074268634256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45940.074268634256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45940.074268634256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45940.074268634256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45940.074268634256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45940.074268634256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45940.074268634256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45940.074268634256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45940.074268634256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45940.074268634256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45940.074268634256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45940.074268634256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45940.074268634256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45940.074268634256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45940.074268634256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45940.074268634256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45940.074268634256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45940.074268634256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45940.074268634256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45940.074268634256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45940.074268634256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45940.074268634256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45940.074268634256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45940.074268634256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45940.074268634256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45940.074268634256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45940.074268634256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45940.074268634256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45940.074268634256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45940.074268634256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45940.074268634256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45940.074268634256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45940.074268634256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45940.074268634256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45940.074268634256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45940.074268634256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45940.074268634256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45940.074268634256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45940.074268634256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45940.074268634256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45940.074268634256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45940.074268634256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45940.074268634256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45940.074268634256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45940.074268634256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45940.074268634256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45940.074268634256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45940.074268634256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45940.074268634256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45940.074268634256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45940.074268634256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45940.074268634256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45940.074268634256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45940.074268634256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45940.074268634256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45940.074268634256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45940.074268634256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45940.074268634256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45940.074268634256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45940.074268634256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45940.074268634256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45940.074268634256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45940.074268634256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45940.074268634256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45940.074268634256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45940.074268634256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45940.074268634256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45940.074268634256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45940.074268634256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45940.074268634256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45940.074268634256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45940.074268634256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45940.074268634256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45940.074268634256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45940.074268634256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45940.074268634256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45940.074268634256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45940.074268634256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45940.074268634256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45940.074268634256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45940.074268634256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45940.074268634256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45940.074268634256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45940.074268634256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45940.074268634256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45940.074268634256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45940.074268634256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45940.074268634256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45940.074268634256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45940.074268634256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45940.074268634256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45940.074268634256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45940.074268634256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45940.074268634256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45940.074268634256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45940.074268634256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45940.074268634256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45940.074268634256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45940.074268634256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45940.074268634256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45940.074268634256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45940.074268634256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45940.074268634256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45940.074268634256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45940.074268634256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45940.074268634256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45940.074268634256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45940.074268634256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45940.074268634256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45940.074268634256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45940.074268634256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45940.074268634256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45940.074268634256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45940.074268634256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45940.074268634256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45940.074268634256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45940.074268634256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45940.074268634256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45940.074268634256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45940.074268634256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45940.074268634256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45940.074268634256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45940.074268634256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45940.074268634256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45940.074268634256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45940.074268634256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45940.074268634256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45940.074268634256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45940.074268634256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45940.074268634256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45940.074268634256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45940.074268634256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45940.074268634256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45940.074268634256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45940.074268634256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45940.074268634256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45940.074268634256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45940.074268634256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45940.074268634256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45940.074268634256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45940.074268634256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45940.074268634256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45940.074268634256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45940.074268634256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45940.074268634256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45940.074268634256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45940.074268634256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45940.074268634256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45940.074268634256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45940.074268634256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45940.074268634256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45940.074268634256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45940.074268634256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45940.074268634256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45940.074268634256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45940.074268634256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45940.074268634256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45940.074268634256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45940.074268634256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45940.074268634256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45940.074268634256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45940.074268634256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45940.074268634256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45940.074268634256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45940.074268634256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45940.074268634256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45940.074268634256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45940.074268634256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45940.074268634256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45940.074268634256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45940.074268634256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45940.074268634256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45940.074268634256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45940.074268634256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45940.074268634256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45940.074268634256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45940.074268634256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45940.074268634256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45940.074268634256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45940.074268634256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45940.074268634256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45940.074268634256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45940.074268634256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45940.074268634256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45940.074268634256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45940.074268634256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45940.074268634256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45940.074268634256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45940.074268634256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45940.074268634256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45940.074268634256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45940.074268634256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45940.074268634256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45940.074268634256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45940.074268634256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45940.074268634256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45940.074268634256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45940.074268634256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45940.074268634256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45940.074268634256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45940.074268634256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45940.074268634256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45940.074268634256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45940.074268634256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45940.074268634256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45940.074268634256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45940.074268634256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45940.074268634256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45940.074268634256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45940.074268634256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45940.074268634256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45940.074268634256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45940.074268634256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45940.074268634256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45940.074268634256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45940.074268634256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45940.074268634256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45940.074268634256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45940.074268634256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45940.074268634256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45940.074268634256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45940.074268634256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45940.074268634256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45940.074268634256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45940.074268634256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45940.074268634256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45940.074268634256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45940.074268634256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45940.074268634256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45940.074268634256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45940.074268634256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45940.074268634256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45940.074268634256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45940.074268634256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45940.074268634256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45940.074268634256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45940.074268634256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45940.074268634256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45940.074268634256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45940.074268634256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45940.074268634256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45940.074268634256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45940.074268634256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45940.074268634256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45940.074268634256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45940.074268634256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45940.074268634256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45940.074268634256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45940.074268634256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45940.074268634256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45940.074268634256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45940.074268634256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45940.074268634256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45940.074268634256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45940.074268634256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45940.074268634256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45940.074268634256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45940.074268634256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45940.074268634256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45940.074268634256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45940.074268634256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45940.074268634256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45940.074268634256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45940.074268634256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45940.074268634256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45940.074268634256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45940.074268634256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45940.074268634256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45940.074268634256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45940.074268634256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45940.074268634256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45940.074268634256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45940.074268634256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45940.074268634256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45940.074268634256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45940.074268634256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45940.074268634256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45940.074268634256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45940.074268634256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45940.074268634256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45940.074268634256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45940.074268634256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45940.074268634256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45940.074268634256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45940.074268634256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45940.074268634256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45940.074268634256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45940.074268634256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45940.074268634256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45940.074268634256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45940.074268634256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45940.074268634256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45940.074268634256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45940.074268634256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45940.074268634256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45940.074268634256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45940.074268634256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45940.074268634256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45940.074268634256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45940.074268634256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45940.074268634256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45940.074268634256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45940.074268634256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45940.074268634256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45940.074268634256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45940.074268634256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45940.074268634256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45940.074268634256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45940.074268634256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45940.074268634256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45940.074268634256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45940.074268634256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45940.074268634256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45940.074268634256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45940.074268634256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45940.074268634256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45940.074268634256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45940.074268634256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45940.074268634256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45940.074268634256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45940.074268634256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45940.074268634256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45940.074268634256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45940.074268634256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45940.074268634256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45940.074268634256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45940.074268634256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45940.074268634256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45940.074268634256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45940.074268634256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45940.074268634256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45940.074268634256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45940.074268634256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45940.074268634256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45940.074268634256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45940.074268634256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45940.074268634256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45940.074268634256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45940.074268634256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45940.074268634256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45940.074268634256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45940.074268634256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45940.074268634256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45940.074268634256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45940.074268634256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45940.074268634256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45940.074268634256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45940.074268634256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45940.074268634256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45940.074268634256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45940.074268634256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45940.074268634256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45940.074268634256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45940.074268634256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45940.074268634256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45940.074268634256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45940.074268634256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45940.074268634256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45940.074268634256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45940.074268634256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45940.074268634256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45940.074268634256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45940.074268634256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45940.074268634256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45940.074268634256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45940.074268634256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45940.074268634256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45940.074268634256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45940.074268634256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45940.074268634256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45940.074268634256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45940.074268634256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45940.074268634256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45940.074268634256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45940.074268634256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45940.074268634256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45940.074268634256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45940.074268634256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45940.074268634256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45940.074268634256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45940.074268634256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45940.074268634256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45940.074268634256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45940.074268634256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45940.074268634256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45940.074268634256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45940.074268634256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45940.074268634256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45940.074268634256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45940.074268634256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45940.074268634256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45940.074268634256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45940.074268634256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45940.074268634256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45940.074268634256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45940.074268634256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45940.074268634256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45940.074268634256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45940.074268634256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45940.074268634256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45940.074268634256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45940.074268634256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45940.074268634256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45940.074268634256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45940.074268634256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45940.074268634256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45940.074268634256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45940.074268634256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45940.074268634256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45940.074268634256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45940.074268634256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45940.074268634256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45940.074268634256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45940.074268634256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45940.074268634256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45940.074268634256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45940.074268634256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45940.074268634256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45940.074268634256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45940.074268634256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45940.074268634256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45940.074268634256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45940.074268634256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45940.074268634256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45940.074268634256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45940.074268634256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45940.074268634256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45940.074268634256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45940.074268634256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45940.074268634256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45940.074268634256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45940.074268634256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45940.074268634256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45940.074268634256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45940.074268634256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45940.074268634256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45940.074268634256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45940.074268634256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45940.074268634256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45940.074268634256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45940.074268634256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45940.074268634256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45940.074268634256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45940.074268634256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45940.074268634256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45940.074268634256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45940.074268634256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45940.074268634256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45940.074268634256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45940.074268634256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45940.074268634256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45940.074268634256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45940.074268634256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45940.074268634256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45940.074268634256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45940.074268634256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45940.074268634256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45940.074268634256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45940.074268634256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45940.074268634256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45940.074268634256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45940.074268634256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45940.074268634256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45940.074268634256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45940.074268634256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45940.074268634256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45940.074268634256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45940.074268634256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45940.074268634256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45940.074268634256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45940.074268634256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45940.074268634256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45940.074268634256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45940.074268634256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45940.074268634256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45940.074268634256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45940.074268634256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45940.074268634256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45940.074268634256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45940.074268634256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45940.074268634256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45940.074268634256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45940.074268634256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45940.074268634256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45940.074268634256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45940.074268634256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45940.074268634256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45940.074268634256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45940.074268634256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45940.074268634256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45940.074268634256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45940.074268634256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45940.074268634256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45940.074268634256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45940.074268634256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45940.074268634256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45940.074268634256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45940.074268634256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45940.074268634256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45940.074268634256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45940.074268634256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45940.074268634256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45940.074268634256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45940.074268634256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45940.074268634256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45940.074268634256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45940.074268634256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45940.074268634256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45940.074268634256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45940.074268634256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45940.074268634256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45940.074268634256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45940.074268634256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45940.074268634256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45940.074268634256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45940.074268634256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45940.074268634256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45940.074268634256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45940.074268634256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45940.074268634256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45940.074268634256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45940.074268634256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45940.074268634256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45940.074268634256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45940.074268634256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45940.074268634256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45940.074268634256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45940.074268634256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45940.074268634256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45940.074268634256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45940.074268634256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45940.074268634256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45940.074268634256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45940.074268634256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45940.074268634256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45940.074268634256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45940.074268634256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45940.074268634256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45940.074268634256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45940.074268634256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45940.074268634256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45940.074268634256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45940.074268634256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45940.074268634256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45940.074268634256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45940.074268634256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45940.074268634256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45940.074268634256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45940.074268634256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45940.074268634256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45940.074268634256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45940.074268634256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45940.074268634256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45940.074268634256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45940.074268634256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45940.074268634256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45940.074268634256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45940.074268634256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45940.074268634256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45940.074268634256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45940.074268634256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45940.074268634256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45940.074268634256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45940.074268634256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45940.074268634256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45940.074268634256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45940.074268634256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45940.074268634256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45940.074268634256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45940.074268634256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45940.074268634256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45940.074268634256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45940.074268634256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45940.074268634256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45940.074268634256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45940.074268634256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45940.074268634256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45940.074268634256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45940.074268634256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45940.074268634256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45940.074268634256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45940.074268634256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45940.074268634256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45940.074268634256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45940.074268634256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45940.074268634256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45940.074268634256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45940.074268634256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45940.074268634256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45940.074268634256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45940.074268634256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45940.074268634256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45940.074268634256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45940.074268634256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45940.074268634256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45940.074268634256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45940.074268634256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45940.074268634256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45940.074268634256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45940.074268634256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45940.074268634256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45940.074268634256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45940.074268634256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45940.074268634256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45940.074268634256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45940.074268634256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45940.074268634256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45940.074268634256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45940.074268634256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45940.074268634256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45940.074268634256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45940.074268634256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45940.074268634256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45940.074268634256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45940.074268634256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45940.074268634256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45940.074268634256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45940.074268634256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45940.074268634256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45940.074268634256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45940.074268634256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45940.074268634256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45940.074268634256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45940.074268634256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45940.074268634256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45940.074268634256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45940.074268634256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45940.074268634256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45940.074268634256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45940.074268634256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45940.074268634256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45940.074268634256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45940.074268634256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45940.074268634256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45940.074268634256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45940.074268634256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45940.074268634256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45940.074268634256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45940.074268634256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45940.074268634256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45940.074268634256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45940.074268634256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45940.074268634256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45940.074268634256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45940.074268634256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45940.074268634256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45940.074268634256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45940.074268634256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45940.074268634256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45940.074268634256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45940.074268634256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45940.074268634256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45940.074268634256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45940.074268634256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45940.074268634256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45940.074268634256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45940.074268634256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45940.074268634256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45940.074268634256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45940.074268634256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45940.074268634256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45940.074268634256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45940.074268634256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45940.074268634256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45940.074268634256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45940.074268634256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45940.074268634256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45940.074268634256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45940.074268634256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45940.074268634256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45940.074268634256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45940.074268634256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45940.074268634256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45940.074268634256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45940.074268634256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45940.074268634256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45940.074268634256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45940.074268634256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45940.074268634256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45940.074268634256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45940.074268634256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45940.074268634256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45940.074268634256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45940.074268634256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45940.074268634256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45940.074268634256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45940.074268634256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45940.074268634256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45940.074268634256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45940.074268634256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45940.074268634256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45940.074268634256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45940.074268634256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45940.074268634256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45940.074268634256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45940.074268634256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45940.074268634256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45940.074268634256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45940.074268634256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45940.074268634256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45940.074268634256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45940.074268634256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45940.074268634256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45940.074268634256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45940.074268634256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45940.074268634256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45940.074268634256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45940.074268634256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45940.074268634256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45940.074268634256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45940.074268634256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45940.074268634256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45940.074268634256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45940.074268634256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45940.074268634256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45940.074268634256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45940.074268634256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45940.074268634256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45940.074268634256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45940.074268634256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45940.074268634256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45940.074268634256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45940.074268634256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45940.074268634256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45940.074268634256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45940.074268634256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45940.074268634256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45940.074268634256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45940.074268634256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45940.074268634256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45940.074268634256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45940.074268634256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45940.074268634256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45940.074268634256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45940.074268634256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45940.074268634256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45940.074268634256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45940.074268634256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45940.074268634256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45940.074268634256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45940.074268634256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45940.074268634256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45940.074268634256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45940.074268634256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45940.074268634256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45940.074268634256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45940.074268634256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45940.074268634256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45940.074268634256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45940.074268634256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45940.074268634256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45940.074268634256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45940.074268634256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45940.074268634256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45940.074268634256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45940.074268634256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45940.074268634256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45940.074268634256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45940.074268634256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45940.074268634256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45940.074268634256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45940.074268634256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45940.074268634256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45940.074268634256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45940.074268634256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45940.074268634256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45940.074268634256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45940.074268634256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45940.074268634256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45940.074268634256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45940.074268634256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45940.074268634256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45940.074268634256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45940.074268634256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45940.074268634256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45940.074268634256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45940.074268634256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45940.074268634256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45940.074268634256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45940.074268634256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45940.074268634256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45940.074268634256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45940.074268634256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45940.074268634256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45940.074268634256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45940.074268634256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45940.074268634256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45940.074268634256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45940.074268634256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45940.074268634256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45940.074268634256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45940.074268634256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45940.074268634256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45940.074268634256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45940.074268634256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45940.074268634256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45940.074268634256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45940.074268634256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45940.074268634256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45940.074268634256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45940.074268634256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45940.074268634256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45940.074268634256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45940.074268634256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45940.074268634256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45940.074268634256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45940.074268634256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45940.074268634256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45940.074268634256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45940.074268634256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45940.074268634256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45940.074268634256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45940.074268634256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45940.074268634256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45940.074268634256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45940.074268634256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45940.074268634256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45940.074268634256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45940.074268634256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45940.074268634256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45940.074268634256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45940.074268634256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45940.074268634256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45940.074268634256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45940.074268634256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45940.074268634256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45940.074268634256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45940.074268634256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45940.074268634256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45940.074268634256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45940.074268634256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45940.074268634256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45940.074268634256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45940.074268634256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45940.074268634256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45940.074268634256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45940.074268634256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45940.074268634256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45940.074268634256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45940.074268634256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45940.074268634256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45940.074268634256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45940.074268634256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45940.074268634256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45940.074268634256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45940.074268634256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45940.074268634256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45940.074268634256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45940.074268634256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45940.074268634256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45940.074268634256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45940.074268634256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45940.074268634256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45940.074268634256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45940.074268634256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45940.074268634256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45940.074268634256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45940.074268634256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45940.074268634256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45940.074268634256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45940.074268634256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45940.074268634256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45940.074268634256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45940.074268634256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45940.074268634256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45940.074268634256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45940.074268634256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45940.074268634256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45940.074268634256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45940.074268634256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45940.074268634256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45940.074268634256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45940.074268634256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45940.074268634256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45940.074268634256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45940.074268634256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45940.074268634256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45940.074268634256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45940.074268634256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45940.074268634256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45940.074268634256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45940.074268634256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45940.074268634256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45940.074268634256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45940.074268634256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45940.074268634256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45940.074268634256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45940.074268634256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45940.074268634256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45940.074268634256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45940.074268634256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45940.074268634256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45940.074268634256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45940.074268634256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45940.074268634256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45940.074268634256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45940.074268634256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45940.074268634256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45940.074268634256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45940.074268634256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45940.074268634256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45940.074268634256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45940.074268634256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45940.074268634256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45940.074268634256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45940.074268634256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45940.074268634256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45940.074268634256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45940.074268634256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45940.074268634256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45940.074268634256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45940.074268634256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45940.074268634256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45940.074268634256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45940.074268634256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45940.074268634256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45940.074268634256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45940.074268634256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45940.074268634256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45940.074268634256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45940.074268634256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45940.074268634256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45940.074268634256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45940.074268634256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45940.074268634256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45940.074268634256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45940.074268634256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45940.074268634256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45940.074268634256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45940.074268634256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45940.074268634256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45940.074268634256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45940.074268634256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45940.074268634256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45940.074268634256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45940.074268634256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45940.074268634256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45940.074268634256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45940.074268634256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45940.074268634256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45940.074268634256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45940.074268634256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45940.074268634256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45940.074268634256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45940.074268634256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45940.074268634256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45940.074268634256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45940.074268634256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45940.074268634256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45940.074268634256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45940.074268634256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45940.074268634256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45940.074268634256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45940.074268634256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45940.074268634256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45940.074268634256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45940.074268634256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45940.074268634256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45940.074268634256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45940.074268634256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45940.074268634256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45940.074268634256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45940.074268634256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45940.074268634256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45940.074268634256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45940.074268634256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45940.074268634256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45940.074268634256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45940.074268634256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45940.074268634256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45940.074268634256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45940.074268634256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45940.074268634256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45940.074268634256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45940.074268634256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45940.074268634256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45940.074268634256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45940.074268634256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45940.074268634256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45940.074268634256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45940.074268634256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45940.074268634256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45940.074268634256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45940.074268634256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45940.074268634256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45940.074268634256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45940.074268634256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45940.074268634256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45940.074268634256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45940.074268634256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45940.074268634256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45940.074268634256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45940.074268634256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45940.074268634256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45940.074268634256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45940.074268634256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45940.074268634256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45940.074268634256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45940.074268634256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45940.074268634256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45940.074268634256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45940.074268634256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45940.074268634256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45940.074268634256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45940.074268634256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45940.074268634256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45940.074268634256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45940.074268634256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45940.074268634256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45940.074268634256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45940.074268634256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45940.074268634256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45940.074268634256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45940.074268634256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45940.074268634256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45940.074268634256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45940.074268634256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45940.074268634256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45940.074268634256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45940.074268634256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45940.074268634256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45940.074268634256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45940.074268634256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45940.074268634256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45940.074268634256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45940.074268634256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45940.074268634256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45940.074268634256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45940.074268634256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45940.074268634256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45940.074268634256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45940.074268634256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45940.074268634256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45940.074268634256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45940.074268634256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45940.074268634256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45940.074268634256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45940.074268634256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45940.074268634256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45940.074268634256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45940.074268634256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45940.074268634256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45940.074268634256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45940.074268634256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45940.074268634256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45940.074268634256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45940.074268634256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45940.074268634256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45940.074268634256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45940.074268634256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45940.074268634256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45940.074268634256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45940.074268634256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45940.074268634256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45940.074268634256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45940.074268634256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45940.074268634256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45940.074268634256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45940.074268634256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45940.074268634256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45940.074268634256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45940.074268634256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45940.074268634256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45940.074268634256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45940.074268634256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45940.074268634256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45940.074268634256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45940.074268634256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45940.074268634256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45940.074268634256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45940.074268634256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45940.074268634256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45940.074268634256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45940.074268634256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45940.074268634256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45940.074268634256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45940.074268634256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45940.074268634256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45940.074268634256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45940.074268634256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45940.074268634256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45940.074268634256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45940.074268634256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45940.074268634256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45940.074268634256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45940.074268634256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45940.074268634256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45940.074268634256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45940.074268634256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45940.074268634256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45940.074268634256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45940.074268634256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45940.074268634256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45940.074268634256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45940.074268634256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45940.074268634256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45940.074268634256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45940.074268634256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45940.074268634256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45940.074268634256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45940.074268634256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45940.074268634256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45940.074268634256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45940.074268634256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45940.074268634256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45940.074268634256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45940.074268634256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45940.074268634256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45940.074268634256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45940.074268634256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45940.074268634256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45940.074268634256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45940.074268634256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45940.074268634256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45940.074268634256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45940.074268634256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45940.074268634256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45940.074268634256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45940.074268634256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45940.074268634256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45940.074268634256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45940.074268634256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45940.074268634256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45940.074268634256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45940.074268634256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45940.074268634256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45940.074268634256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45940.074268634256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45940.074268634256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45940.074268634256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45940.074268634256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45940.074268634256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45940.074268634256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45940.074268634256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45940.074268634256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45940.074268634256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45940.074268634256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45940.074268634256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45940.074268634256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45940.074268634256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45940.074268634256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45940.074268634256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45940.074268634256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45940.074268634256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45940.074268634256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45940.074268634256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45940.074268634256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45940.074268634256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45940.074268634256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45940.074268634256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45940.074268634256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45940.074268634256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45940.074268634256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45940.074268634256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45940.074268634256</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236.59355104166025</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0.51702326388476649</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3</v>
      </c>
      <c r="D4" s="129" t="s">
        <v>25541</v>
      </c>
      <c r="E4" s="104" t="s">
        <v>39045</v>
      </c>
      <c r="F4" s="131">
        <v>45940.036805555559</v>
      </c>
      <c r="G4" s="132">
        <f ca="1">IFERROR(NOW()-F4,"")</f>
        <v>3.7463078697328456E-2</v>
      </c>
      <c r="H4" s="131">
        <v>45939.995462962965</v>
      </c>
      <c r="I4" s="127" t="str">
        <f>IFERROR(VLOOKUP(D4,DB!A:F,6,0),"")</f>
        <v>SCECO</v>
      </c>
      <c r="J4" s="127" t="str">
        <f>IFERROR(VLOOKUP(D4,DB!A:G,7,0),"")</f>
        <v>Dead</v>
      </c>
      <c r="K4" s="133" t="s">
        <v>39063</v>
      </c>
      <c r="L4" s="129" t="str">
        <f>IFERROR(VLOOKUP(D4,DB!A:I,9,0),"")</f>
        <v>Latis</v>
      </c>
    </row>
    <row r="5" spans="1:16" ht="15" customHeight="1">
      <c r="A5" s="127"/>
      <c r="B5" s="127" t="str">
        <f>IFERROR(VLOOKUP(D5,DB!A:K,11,0),"")</f>
        <v/>
      </c>
      <c r="C5" s="128"/>
      <c r="D5" s="129"/>
      <c r="E5" s="104"/>
      <c r="F5" s="131"/>
      <c r="G5" s="132">
        <f ca="1">IFERROR(NOW()-F5,"")</f>
        <v>45940.074268634256</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45940.074268634256</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45940.074268634256</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45940.074268634256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45940.074268634256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45940.074268634256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45940.074268634256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45940.074268634256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45940.074268634256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45940.074268634256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45940.074268634256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45940.074268634256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45940.074268634256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45940.074268634256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45940.074268634256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45940.074268634256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45940.074268634256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45940.074268634256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45940.074268634256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45940.074268634256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45940.074268634256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45940.074268634256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45940.074268634256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45940.074268634256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04"/>
      <c r="F29" s="131"/>
      <c r="G29" s="132">
        <f ca="1">IFERROR(NOW()-F29,"")</f>
        <v>45940.074268634256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45940.074268634256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45940.074268634256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45940.074268634256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45940.074268634256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45940.074268634256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45940.074268634256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45940.074268634256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45940.074268634256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45940.074268634256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45940.074268634256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45940.074268634256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45940.074268634256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45940.074268634256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45940.074268634256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45940.074268634256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45940.074268634256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45940.074268634256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45940.074268634256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45940.074268634256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45940.074268634256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45940.074268634256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45940.074268634256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45940.074268634256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45940.074268634256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45940.074268634256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45940.074268634256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45940.074268634256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45940.074268634256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45940.074268634256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45940.074268634256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45940.074268634256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45940.074268634256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45940.074268634256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45940.074268634256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45940.074268634256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45940.074268634256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45940.074268634256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45940.074268634256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45940.074268634256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45940.074268634256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45940.074268634256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45940.074268634256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45940.074268634256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45940.074268634256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45940.074268634256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45940.074268634256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45940.074268634256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45940.074268634256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45940.074268634256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45940.074268634256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45940.074268634256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45940.074268634256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45940.074268634256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45940.074268634256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45940.074268634256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45940.074268634256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45940.074268634256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45940.074268634256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45940.074268634256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45940.074268634256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45940.074268634256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45940.074268634256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45940.074268634256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45940.074268634256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45940.074268634256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45940.074268634256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45940.074268634256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45940.074268634256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45940.074268634256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45940.074268634256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45940.074268634256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45940.074268634256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45940.074268634256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45940.074268634256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45940.074268634256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45940.074268634256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45940.074268634256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45940.074268634256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45940.074268634256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45940.074268634256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45940.074268634256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45940.074268634256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45940.074268634256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45940.074268634256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45940.074268634256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45940.074268634256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45940.074268634256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45940.074268634256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45940.074268634256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45940.074268634256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45940.074268634256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45940.074268634256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45940.074268634256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45940.074268634256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45940.074268634256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45940.074268634256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45940.074268634256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45940.074268634256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45940.074268634256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45940.074268634256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45940.074268634256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45940.074268634256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45940.074268634256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45940.074268634256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45940.074268634256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45940.074268634256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45940.074268634256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45940.074268634256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45940.074268634256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45940.074268634256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45940.074268634256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45940.074268634256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45940.074268634256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45940.074268634256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45940.074268634256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45940.074268634256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45940.074268634256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45940.074268634256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45940.074268634256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45940.074268634256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45940.074268634256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45940.074268634256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45940.074268634256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45940.074268634256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45940.074268634256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45940.074268634256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45940.074268634256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45940.074268634256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45940.074268634256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45940.074268634256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45940.074268634256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45940.074268634256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45940.074268634256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45940.074268634256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45940.074268634256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45940.074268634256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45940.074268634256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45940.074268634256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45940.074268634256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45940.074268634256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45940.074268634256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45940.074268634256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45940.074268634256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45940.074268634256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45940.074268634256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45940.074268634256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45940.074268634256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45940.074268634256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45940.074268634256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45940.074268634256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45940.074268634256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45940.074268634256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45940.074268634256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45940.074268634256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45940.074268634256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45940.074268634256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45940.074268634256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45940.074268634256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45940.074268634256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45940.074268634256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45940.074268634256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45940.074268634256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45940.074268634256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45940.074268634256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45940.074268634256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45940.074268634256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45940.074268634256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45940.074268634256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45940.074268634256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45940.074268634256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45940.074268634256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45940.074268634256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45940.074268634256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45940.074268634256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45940.074268634256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45940.074268634256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45940.074268634256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45940.074268634256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45940.074268634256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45940.074268634256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45940.074268634256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45940.074268634256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45940.074268634256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45940.074268634256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45940.074268634256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45940.074268634256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45940.074268634256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45940.074268634256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45940.074268634256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45940.074268634256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45940.074268634256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45940.074268634256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45940.074268634256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45940.074268634256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45940.074268634256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45940.074268634256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45940.074268634256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45940.074268634256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45940.074268634256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45940.074268634256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45940.074268634256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45940.074268634256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45940.074268634256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45940.074268634256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45940.074268634256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45940.074268634256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45940.074268634256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45940.074268634256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45940.074268634256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45940.074268634256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45940.074268634256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45940.074268634256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45940.074268634256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45940.074268634256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45940.074268634256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45940.074268634256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45940.074268634256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45940.074268634256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45940.074268634256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45940.074268634256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45940.074268634256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45940.074268634256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45940.074268634256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45940.074268634256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45940.074268634256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45940.074268634256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45940.074268634256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45940.074268634256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45940.074268634256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45940.074268634256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45940.074268634256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45940.074268634256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45940.074268634256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45940.074268634256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45940.074268634256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45940.074268634256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45940.074268634256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45940.074268634256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45940.074268634256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45940.074268634256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45940.074268634256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45940.074268634256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45940.074268634256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45940.074268634256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45940.074268634256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45940.074268634256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45940.074268634256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45940.074268634256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45940.074268634256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45940.074268634256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45940.074268634256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45940.074268634256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45940.074268634256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45940.074268634256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45940.074268634256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45940.074268634256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45940.074268634256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45940.074268634256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45940.074268634256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45940.074268634256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45940.074268634256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45940.074268634256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45940.074268634256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45940.074268634256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45940.074268634256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45940.074268634256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45940.074268634256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45940.074268634256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45940.074268634256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45940.074268634256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45940.074268634256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45940.074268634256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45940.074268634256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45940.074268634256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45940.074268634256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45940.074268634256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45940.074268634256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45940.074268634256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45940.074268634256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45940.074268634256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45940.074268634256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45940.074268634256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45940.074268634256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45940.074268634256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45940.074268634256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45940.074268634256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45940.074268634256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45940.074268634256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45940.074268634256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45940.074268634256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45940.074268634256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45940.074268634256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45940.074268634256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45940.074268634256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45940.074268634256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45940.074268634256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45940.074268634256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45940.074268634256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45940.074268634256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45940.074268634256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45940.074268634256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45940.074268634256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45940.074268634256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45940.074268634256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45940.074268634256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45940.074268634256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45940.074268634256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45940.074268634256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45940.074268634256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45940.074268634256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45940.074268634256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45940.074268634256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45940.074268634256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45940.074268634256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45940.074268634256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45940.074268634256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45940.074268634256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45940.074268634256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45940.074268634256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45940.074268634256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45940.074268634256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45940.074268634256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45940.074268634256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45940.074268634256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45940.074268634256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45940.074268634256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45940.074268634256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45940.074268634256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45940.074268634256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45940.074268634256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45940.074268634256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45940.074268634256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45940.074268634256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45940.074268634256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45940.074268634256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45940.074268634256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45940.074268634256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45940.074268634256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45940.074268634256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45940.074268634256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45940.074268634256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45940.074268634256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45940.074268634256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45940.074268634256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45940.074268634256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45940.074268634256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45940.074268634256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45940.074268634256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45940.074268634256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45940.074268634256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45940.074268634256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45940.074268634256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45940.074268634256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45940.074268634256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45940.074268634256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45940.074268634256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45940.074268634256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45940.074268634256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45940.074268634256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45940.074268634256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45940.074268634256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45940.074268634256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45940.074268634256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45940.074268634256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45940.074268634256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45940.074268634256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45940.074268634256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45940.074268634256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45940.074268634256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45940.074268634256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45940.074268634256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45940.074268634256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45940.074268634256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45940.074268634256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45940.074268634256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45940.074268634256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45940.074268634256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45940.074268634256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45940.074268634256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45940.074268634256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45940.074268634256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45940.074268634256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45940.074268634256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45940.074268634256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45940.074268634256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45940.074268634256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45940.074268634256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45940.074268634256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45940.074268634256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45940.074268634256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45940.074268634256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45940.074268634256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45940.074268634256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45940.074268634256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45940.074268634256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45940.074268634256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45940.074268634256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45940.074268634256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45940.074268634256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45940.074268634256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45940.074268634256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45940.074268634256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45940.074268634256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45940.074268634256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45940.074268634256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45940.074268634256</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45940.074268634256</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45940.074268634256</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45940.074268634256</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45940.074268634256</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45940.074268634256</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45940.074268634256</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45940.074268634256</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45940.074268634256</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45940.074268634256</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45940.074268634256</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45940.074268634256</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F6" sqref="F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3">
        <f ca="1">IFERROR(NOW()-F2,"")</f>
        <v>48.24220844906813</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3">
        <f t="shared" ref="G3" ca="1" si="0">IFERROR(NOW()-F3,"")</f>
        <v>13.885391319439805</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37" t="s">
        <v>35903</v>
      </c>
      <c r="E4" s="37" t="s">
        <v>38964</v>
      </c>
      <c r="F4" s="38">
        <v>45939.885000000002</v>
      </c>
      <c r="G4" s="39">
        <f t="shared" ref="G4:G12" ca="1" si="1">IFERROR(NOW()-F4,"")</f>
        <v>0.18926863425440388</v>
      </c>
      <c r="H4" s="38">
        <v>45939.879293981481</v>
      </c>
      <c r="I4" s="37" t="str">
        <f>IFERROR(VLOOKUP(D4,DB!A:F,6,0),"")</f>
        <v>Generator-SG</v>
      </c>
      <c r="J4" s="37" t="str">
        <f>IFERROR(VLOOKUP(D4,DB!A:G,7,0),"")</f>
        <v>Dead</v>
      </c>
      <c r="K4" s="37" t="s">
        <v>39069</v>
      </c>
      <c r="L4" s="37" t="str">
        <f>IFERROR(VLOOKUP(D4,DB!A:I,9,0),"")</f>
        <v>Latis</v>
      </c>
    </row>
    <row r="5" spans="1:13" ht="15">
      <c r="A5" s="37" t="s">
        <v>39070</v>
      </c>
      <c r="B5" s="37" t="str">
        <f>IFERROR(VLOOKUP(D5,DB!A:K,11,0),"")</f>
        <v>R5</v>
      </c>
      <c r="C5" s="37">
        <v>2</v>
      </c>
      <c r="D5" s="126" t="s">
        <v>31364</v>
      </c>
      <c r="E5" s="37" t="s">
        <v>38964</v>
      </c>
      <c r="F5" s="38">
        <v>45940.068854166668</v>
      </c>
      <c r="G5" s="39">
        <f t="shared" ca="1" si="1"/>
        <v>5.414467588707339E-3</v>
      </c>
      <c r="H5" s="38">
        <v>45940.056631944448</v>
      </c>
      <c r="I5" s="37" t="str">
        <f>IFERROR(VLOOKUP(D5,DB!A:F,6,0),"")</f>
        <v>SCECO</v>
      </c>
      <c r="J5" s="37" t="str">
        <f>IFERROR(VLOOKUP(D5,DB!A:G,7,0),"")</f>
        <v>Good</v>
      </c>
      <c r="K5" s="37" t="s">
        <v>39071</v>
      </c>
      <c r="L5" s="37" t="str">
        <f>IFERROR(VLOOKUP(D5,DB!A:I,9,0),"")</f>
        <v>Latis</v>
      </c>
    </row>
    <row r="6" spans="1:13" ht="15">
      <c r="A6" s="37"/>
      <c r="B6" s="37" t="str">
        <f>IFERROR(VLOOKUP(D6,DB!A:K,11,0),"")</f>
        <v/>
      </c>
      <c r="C6" s="37"/>
      <c r="D6" s="126"/>
      <c r="E6" s="37"/>
      <c r="F6" s="38"/>
      <c r="G6" s="39">
        <f t="shared" ca="1" si="1"/>
        <v>45940.074268634256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45940.074268634256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45940.074268634256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45940.074268634256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45940.074268634256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45940.074268634256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45940.074268634256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ref="G13:G44" ca="1" si="2">IFERROR(NOW()-F13,"")</f>
        <v>45940.074268634256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45940.074268634256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45940.074268634256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45940.074268634256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45940.074268634256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45940.074268634256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45940.074268634256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45940.074268634256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45940.074268634256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45940.074268634256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45940.074268634256</v>
      </c>
      <c r="H23" s="38"/>
      <c r="I23" s="37" t="str">
        <f>IFERROR(VLOOKUP(D23,DB!A:F,6,0),"")</f>
        <v/>
      </c>
      <c r="J23" s="37" t="str">
        <f>IFERROR(VLOOKUP(D23,DB!A:G,7,0),"")</f>
        <v/>
      </c>
      <c r="K23" s="37"/>
      <c r="L23" s="37" t="str">
        <f>IFERROR(VLOOKUP(D23,DB!A:I,9,0),"")</f>
        <v/>
      </c>
    </row>
    <row r="24" spans="1:12" ht="15">
      <c r="A24" s="84"/>
      <c r="B24" s="84" t="str">
        <f>IFERROR(VLOOKUP(D24,DB!A:K,11,0),"")</f>
        <v/>
      </c>
      <c r="C24" s="84"/>
      <c r="D24" s="84"/>
      <c r="E24" s="84"/>
      <c r="F24" s="123"/>
      <c r="G24" s="124">
        <f t="shared" ca="1" si="2"/>
        <v>45940.074268634256</v>
      </c>
      <c r="H24" s="123"/>
      <c r="I24" s="84" t="str">
        <f>IFERROR(VLOOKUP(D24,DB!A:F,6,0),"")</f>
        <v/>
      </c>
      <c r="J24" s="84" t="str">
        <f>IFERROR(VLOOKUP(D24,DB!A:G,7,0),"")</f>
        <v/>
      </c>
      <c r="K24" s="84"/>
      <c r="L24" s="84" t="str">
        <f>IFERROR(VLOOKUP(D24,DB!A:I,9,0),"")</f>
        <v/>
      </c>
    </row>
    <row r="25" spans="1:12" ht="15">
      <c r="A25" s="37"/>
      <c r="B25" s="37" t="str">
        <f>IFERROR(VLOOKUP(D25,DB!A:K,11,0),"")</f>
        <v/>
      </c>
      <c r="C25" s="37"/>
      <c r="D25" s="37"/>
      <c r="E25" s="37"/>
      <c r="F25" s="38"/>
      <c r="G25" s="39">
        <f t="shared" ca="1" si="2"/>
        <v>45940.074268634256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45940.074268634256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45940.074268634256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45940.074268634256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45940.074268634256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45940.074268634256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45940.074268634256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45940.074268634256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45940.074268634256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45940.074268634256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45940.074268634256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45940.074268634256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45940.074268634256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45940.074268634256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45940.074268634256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45940.074268634256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45940.074268634256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45940.074268634256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45940.074268634256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45940.074268634256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ref="G45:G76" ca="1" si="3">IFERROR(NOW()-F45,"")</f>
        <v>45940.074268634256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45940.074268634256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45940.074268634256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45940.074268634256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45940.074268634256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45940.074268634256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45940.074268634256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45940.074268634256</v>
      </c>
      <c r="H52" s="38"/>
      <c r="I52" s="37" t="str">
        <f>IFERROR(VLOOKUP(D52,DB!A:F,6,0),"")</f>
        <v/>
      </c>
      <c r="J52" s="37" t="str">
        <f>IFERROR(VLOOKUP(D52,DB!A:G,7,0),"")</f>
        <v/>
      </c>
      <c r="K52" s="37"/>
      <c r="L52" s="37" t="str">
        <f>IFERROR(VLOOKUP(D52,DB!A:I,9,0),"")</f>
        <v/>
      </c>
    </row>
    <row r="53" spans="1:12" ht="15">
      <c r="A53" s="84"/>
      <c r="B53" s="84" t="str">
        <f>IFERROR(VLOOKUP(D53,DB!A:K,11,0),"")</f>
        <v/>
      </c>
      <c r="C53" s="84"/>
      <c r="D53" s="84"/>
      <c r="E53" s="84"/>
      <c r="F53" s="123"/>
      <c r="G53" s="124">
        <f t="shared" ca="1" si="3"/>
        <v>45940.074268634256</v>
      </c>
      <c r="H53" s="123"/>
      <c r="I53" s="84" t="str">
        <f>IFERROR(VLOOKUP(D53,DB!A:F,6,0),"")</f>
        <v/>
      </c>
      <c r="J53" s="84" t="str">
        <f>IFERROR(VLOOKUP(D53,DB!A:G,7,0),"")</f>
        <v/>
      </c>
      <c r="K53" s="84"/>
      <c r="L53" s="84" t="str">
        <f>IFERROR(VLOOKUP(D53,DB!A:I,9,0),"")</f>
        <v/>
      </c>
    </row>
    <row r="54" spans="1:12" ht="15">
      <c r="A54" s="37"/>
      <c r="B54" s="37" t="str">
        <f>IFERROR(VLOOKUP(D54,DB!A:K,11,0),"")</f>
        <v/>
      </c>
      <c r="C54" s="37"/>
      <c r="D54" s="37"/>
      <c r="E54" s="37"/>
      <c r="F54" s="38"/>
      <c r="G54" s="39">
        <f t="shared" ca="1" si="3"/>
        <v>45940.074268634256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45940.074268634256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45940.074268634256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45940.074268634256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45940.074268634256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45940.074268634256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45940.074268634256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45940.074268634256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45940.074268634256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45940.074268634256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45940.074268634256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45940.074268634256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45940.074268634256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45940.074268634256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45940.074268634256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45940.074268634256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45940.074268634256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45940.074268634256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45940.074268634256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45940.074268634256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45940.074268634256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45940.074268634256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45940.074268634256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ref="G77:G108" ca="1" si="4">IFERROR(NOW()-F77,"")</f>
        <v>45940.074268634256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45940.074268634256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45940.074268634256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45940.074268634256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45940.074268634256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45940.074268634256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45940.074268634256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45940.074268634256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45940.074268634256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45940.074268634256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45940.074268634256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45940.074268634256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45940.074268634256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45940.074268634256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45940.074268634256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45940.074268634256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45940.074268634256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45940.074268634256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45940.074268634256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45940.074268634256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45940.074268634256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45940.074268634256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45940.074268634256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45940.074268634256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45940.074268634256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45940.074268634256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45940.074268634256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45940.074268634256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45940.074268634256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45940.074268634256</v>
      </c>
      <c r="H106" s="38"/>
      <c r="I106" s="37" t="str">
        <f>IFERROR(VLOOKUP(D106,DB!A:F,6,0),"")</f>
        <v/>
      </c>
      <c r="J106" s="37" t="str">
        <f>IFERROR(VLOOKUP(D106,DB!A:G,7,0),"")</f>
        <v/>
      </c>
      <c r="K106" s="37"/>
      <c r="L106" s="37" t="str">
        <f>IFERROR(VLOOKUP(D106,DB!A:I,9,0),"")</f>
        <v/>
      </c>
    </row>
    <row r="107" spans="1:12" ht="15">
      <c r="A107" s="84"/>
      <c r="B107" s="84" t="str">
        <f>IFERROR(VLOOKUP(D107,DB!A:K,11,0),"")</f>
        <v/>
      </c>
      <c r="C107" s="84"/>
      <c r="D107" s="84"/>
      <c r="E107" s="84"/>
      <c r="F107" s="123"/>
      <c r="G107" s="124">
        <f t="shared" ca="1" si="4"/>
        <v>45940.074268634256</v>
      </c>
      <c r="H107" s="123"/>
      <c r="I107" s="84" t="str">
        <f>IFERROR(VLOOKUP(D107,DB!A:F,6,0),"")</f>
        <v/>
      </c>
      <c r="J107" s="84" t="str">
        <f>IFERROR(VLOOKUP(D107,DB!A:G,7,0),"")</f>
        <v/>
      </c>
      <c r="K107" s="84"/>
      <c r="L107" s="84" t="str">
        <f>IFERROR(VLOOKUP(D107,DB!A:I,9,0),"")</f>
        <v/>
      </c>
    </row>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9" ht="15"/>
    <row r="770" ht="15"/>
    <row r="777" ht="15"/>
    <row r="780" ht="15"/>
    <row r="782" ht="15"/>
    <row r="785" ht="15"/>
    <row r="793" ht="15"/>
    <row r="794" ht="15"/>
    <row r="796" ht="15"/>
    <row r="797" ht="15"/>
    <row r="801" ht="15"/>
    <row r="802" ht="15"/>
    <row r="804" ht="15"/>
    <row r="805" ht="15"/>
    <row r="806" ht="15"/>
    <row r="807" ht="15"/>
    <row r="808" ht="15"/>
    <row r="809" ht="15"/>
    <row r="810" ht="15"/>
    <row r="811"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4" ht="15"/>
    <row r="865" ht="15"/>
    <row r="868" ht="15"/>
    <row r="906" ht="15"/>
    <row r="907" ht="15"/>
    <row r="909" ht="15"/>
    <row r="910" ht="15"/>
    <row r="911" ht="15"/>
    <row r="913" ht="15"/>
    <row r="914" ht="15"/>
    <row r="918" ht="15"/>
    <row r="919" ht="15"/>
    <row r="921" ht="15"/>
    <row r="922" ht="15"/>
    <row r="924" ht="15"/>
    <row r="925" ht="15"/>
    <row r="926" ht="15"/>
    <row r="927" ht="15"/>
    <row r="928" ht="15"/>
    <row r="929" ht="15"/>
    <row r="930" ht="15"/>
    <row r="931" ht="15"/>
    <row r="932" ht="15"/>
    <row r="934" ht="15"/>
    <row r="935" ht="15"/>
    <row r="937" ht="15"/>
    <row r="938"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7" ht="15"/>
    <row r="978" ht="15"/>
    <row r="980" ht="15"/>
    <row r="981" ht="15"/>
    <row r="982" ht="15"/>
    <row r="983" ht="15"/>
    <row r="984" ht="15"/>
    <row r="985" ht="15"/>
    <row r="986" ht="15"/>
    <row r="987" ht="15"/>
    <row r="989" ht="15"/>
    <row r="990" ht="15"/>
    <row r="992" ht="15"/>
    <row r="993" ht="15"/>
    <row r="996" ht="15"/>
    <row r="997" ht="15"/>
    <row r="1000" ht="15"/>
    <row r="1003" ht="15"/>
    <row r="1004" ht="15"/>
    <row r="1006" ht="15"/>
    <row r="1007" ht="15"/>
    <row r="1009" ht="15"/>
    <row r="1010" ht="15"/>
    <row r="1012" ht="15"/>
    <row r="1013" ht="15"/>
    <row r="1015" ht="15"/>
    <row r="1016" ht="15"/>
    <row r="1017" ht="15"/>
    <row r="1018" ht="15"/>
    <row r="1019" ht="15"/>
    <row r="1020" ht="15"/>
    <row r="1021" ht="15"/>
    <row r="1022" ht="15"/>
    <row r="1023" ht="15"/>
    <row r="1024" ht="15"/>
    <row r="1025" ht="15"/>
    <row r="1026" ht="15"/>
    <row r="1027" ht="15"/>
    <row r="1028" ht="15"/>
    <row r="1029" ht="15"/>
    <row r="1030" ht="15"/>
    <row r="1031" ht="15"/>
    <row r="1034" ht="15"/>
    <row r="1205" ht="15"/>
    <row r="1206" ht="15"/>
    <row r="1208" ht="15"/>
    <row r="1209" ht="15"/>
    <row r="1216" ht="15"/>
    <row r="1217" ht="15"/>
    <row r="1218" ht="15"/>
    <row r="1219" ht="15"/>
    <row r="1220" ht="15"/>
    <row r="1221" ht="15"/>
    <row r="1224" ht="15"/>
    <row r="1225" ht="15"/>
    <row r="1226" ht="15"/>
    <row r="1227" ht="15"/>
    <row r="1228" ht="15"/>
    <row r="1229" ht="15"/>
    <row r="1230"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4" ht="15"/>
    <row r="1265" ht="15"/>
    <row r="1266" ht="15"/>
    <row r="1267" ht="15"/>
    <row r="1268" ht="15"/>
    <row r="1269" ht="15"/>
    <row r="1270" ht="15"/>
    <row r="1273" ht="15"/>
    <row r="1280" ht="15"/>
    <row r="1283" ht="15"/>
    <row r="1284" ht="15"/>
    <row r="1286" ht="15"/>
    <row r="1287" ht="15"/>
    <row r="1288" ht="15"/>
    <row r="1291" ht="15"/>
    <row r="1292" ht="15"/>
    <row r="1295" ht="15"/>
    <row r="1297" ht="15"/>
    <row r="1298" ht="15"/>
    <row r="1300" ht="15"/>
    <row r="1301" ht="15"/>
    <row r="1303" ht="15"/>
    <row r="1304"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30" ht="15"/>
    <row r="1338" ht="15"/>
    <row r="1340" ht="15"/>
    <row r="1341" ht="15"/>
    <row r="1342" ht="15"/>
    <row r="1343" ht="15"/>
    <row r="1344" ht="15"/>
    <row r="1345" ht="15"/>
    <row r="1346" ht="15"/>
    <row r="1347" ht="15"/>
    <row r="1348" ht="15"/>
    <row r="1349" ht="15"/>
    <row r="1350" ht="15"/>
    <row r="1351" ht="15"/>
    <row r="1352" ht="15"/>
    <row r="1353" ht="15"/>
    <row r="1354" ht="15"/>
    <row r="1355" ht="15"/>
    <row r="1356" ht="15"/>
    <row r="1358" ht="15"/>
    <row r="1362" ht="15"/>
    <row r="1363" ht="15"/>
    <row r="1364" ht="15"/>
    <row r="1366" ht="15"/>
    <row r="1367" ht="15"/>
    <row r="1368" ht="15"/>
    <row r="1369" ht="15"/>
    <row r="1370" ht="15"/>
    <row r="1371" ht="15"/>
    <row r="1372" ht="15"/>
    <row r="1373" ht="15"/>
    <row r="1374" ht="15"/>
    <row r="1377" ht="15"/>
    <row r="1378" ht="15"/>
    <row r="1380" ht="15"/>
  </sheetData>
  <dataValidations count="2">
    <dataValidation allowBlank="1" showInputMessage="1" showErrorMessage="1" sqref="E1" xr:uid="{920C6338-E771-4DAE-8C89-92A9093EA4DE}"/>
    <dataValidation type="list" allowBlank="1" showInputMessage="1" showErrorMessage="1" sqref="E2:E1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39072</v>
      </c>
      <c r="B2" s="149" t="s">
        <v>5398</v>
      </c>
      <c r="C2" s="148">
        <v>1</v>
      </c>
      <c r="D2" s="149" t="s">
        <v>34463</v>
      </c>
      <c r="E2" s="148" t="s">
        <v>39073</v>
      </c>
      <c r="F2" s="150">
        <v>45926.772847222222</v>
      </c>
      <c r="G2" s="151">
        <f ca="1">IFERROR(NOW()-F2,"-")</f>
        <v>13.30142141203396</v>
      </c>
      <c r="H2" s="152">
        <v>45927.449074074102</v>
      </c>
      <c r="I2" s="149" t="str">
        <f>IFERROR(VLOOKUP(D2,DB!A:F,6,0),"")</f>
        <v>SCECO</v>
      </c>
      <c r="J2" s="149" t="str">
        <f>IFERROR(VLOOKUP(D2,DB!A:G,7,0),"")</f>
        <v>Weak</v>
      </c>
      <c r="K2" s="148" t="s">
        <v>39074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39075</v>
      </c>
      <c r="B3" s="149" t="str">
        <f>IFERROR(VLOOKUP(D3,DB!A:K,11,0),"")</f>
        <v>R6</v>
      </c>
      <c r="C3" s="148">
        <v>1</v>
      </c>
      <c r="D3" s="149" t="s">
        <v>34282</v>
      </c>
      <c r="E3" s="148" t="s">
        <v>38964</v>
      </c>
      <c r="F3" s="152">
        <v>45939.529062499998</v>
      </c>
      <c r="G3" s="151">
        <f ca="1">IFERROR(NOW()-F3,"-")</f>
        <v>0.54520613425847841</v>
      </c>
      <c r="H3" s="152">
        <v>45927.987534722219</v>
      </c>
      <c r="I3" s="149" t="str">
        <f>IFERROR(VLOOKUP(D3,DB!A:F,6,0),"")</f>
        <v>SCECO</v>
      </c>
      <c r="J3" s="149" t="str">
        <f>IFERROR(VLOOKUP(D3,DB!A:G,7,0),"")</f>
        <v>Vandalized</v>
      </c>
      <c r="K3" s="148" t="s">
        <v>39076</v>
      </c>
      <c r="L3" s="149" t="str">
        <f>IFERROR(VLOOKUP(D3,DB!A:I,9,0),"")</f>
        <v>Latis</v>
      </c>
    </row>
    <row r="4" spans="1:16383" ht="31.5" customHeight="1">
      <c r="A4" s="148" t="s">
        <v>39077</v>
      </c>
      <c r="B4" s="149" t="s">
        <v>5398</v>
      </c>
      <c r="C4" s="148">
        <v>1</v>
      </c>
      <c r="D4" s="149" t="s">
        <v>32861</v>
      </c>
      <c r="E4" s="148" t="s">
        <v>39073</v>
      </c>
      <c r="F4" s="150">
        <v>45933.880972222221</v>
      </c>
      <c r="G4" s="151">
        <f ca="1">IFERROR(NOW()-F4,"-")</f>
        <v>6.1932964120351244</v>
      </c>
      <c r="H4" s="152">
        <v>45929.455266203702</v>
      </c>
      <c r="I4" s="149" t="str">
        <f>IFERROR(VLOOKUP(D4,DB!A:F,6,0),"")</f>
        <v>SCECO</v>
      </c>
      <c r="J4" s="149" t="str">
        <f>IFERROR(VLOOKUP(D4,DB!A:G,7,0),"")</f>
        <v>In progress</v>
      </c>
      <c r="K4" s="148" t="s">
        <v>39078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39079</v>
      </c>
      <c r="B5" s="149" t="s">
        <v>5398</v>
      </c>
      <c r="C5" s="148">
        <v>1</v>
      </c>
      <c r="D5" s="149" t="s">
        <v>33408</v>
      </c>
      <c r="E5" s="148" t="s">
        <v>38964</v>
      </c>
      <c r="F5" s="150">
        <v>45939.857638888891</v>
      </c>
      <c r="G5" s="151">
        <f ca="1">IFERROR(NOW()-F5,"-")</f>
        <v>0.21662974536593538</v>
      </c>
      <c r="H5" s="152">
        <v>45934.470231481479</v>
      </c>
      <c r="I5" s="149" t="str">
        <f>IFERROR(VLOOKUP(D5,DB!A:F,6,0),"")</f>
        <v>SCECO</v>
      </c>
      <c r="J5" s="149" t="str">
        <f>IFERROR(VLOOKUP(D5,DB!A:G,7,0),"")</f>
        <v>Dead</v>
      </c>
      <c r="K5" s="148" t="s">
        <v>39078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39080</v>
      </c>
      <c r="B6" s="156" t="str">
        <f>IFERROR(VLOOKUP(D6,DB!A:K,11,0),"")</f>
        <v>R6</v>
      </c>
      <c r="C6" s="156">
        <v>1</v>
      </c>
      <c r="D6" s="156" t="s">
        <v>33325</v>
      </c>
      <c r="E6" s="156" t="s">
        <v>38964</v>
      </c>
      <c r="F6" s="161">
        <v>45939.789467592593</v>
      </c>
      <c r="G6" s="151">
        <f ca="1">IFERROR(NOW()-F6,"-")</f>
        <v>0.28480104166374076</v>
      </c>
      <c r="H6" s="161">
        <v>45939.783831018518</v>
      </c>
      <c r="I6" s="156" t="str">
        <f>IFERROR(VLOOKUP(D6,DB!A:F,6,0),"")</f>
        <v>Generator-SG</v>
      </c>
      <c r="J6" s="156" t="str">
        <f>IFERROR(VLOOKUP(D6,DB!A:G,7,0),"")</f>
        <v>Vandalized</v>
      </c>
      <c r="K6" s="156" t="s">
        <v>39081</v>
      </c>
      <c r="L6" s="156" t="str">
        <f>IFERROR(VLOOKUP(D6,DB!A:I,9,0),"")</f>
        <v>Latis</v>
      </c>
    </row>
    <row r="7" spans="1:16383" ht="31.5" customHeight="1">
      <c r="A7" s="156"/>
      <c r="B7" s="156" t="str">
        <f>IFERROR(VLOOKUP(D7,DB!A:K,11,0),"")</f>
        <v/>
      </c>
      <c r="C7" s="156"/>
      <c r="D7" s="156"/>
      <c r="E7" s="156"/>
      <c r="F7" s="156"/>
      <c r="G7" s="151">
        <f ca="1">IFERROR(NOW()-F7,"-")</f>
        <v>45940.074268634256</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45940.074268634256</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45940.074268634256</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45940.074268634256</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45940.074268634256</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45940.074268634256</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45940.074268634256</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45940.074268634256</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45940.074268634256</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45940.074268634256</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45940.074268634256</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45940.074268634256</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45940.074268634256</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45940.074268634256</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45940.074268634256</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45940.074268634256</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45940.074268634256</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45940.074268634256</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45940.074268634256</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45940.074268634256</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45940.074268634256</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45940.074268634256</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45940.074268634256</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45940.074268634256</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45940.074268634256</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45940.074268634256</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45940.074268634256</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45940.074268634256</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45940.074268634256</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45940.074268634256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45940.074268634256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45940.074268634256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45940.074268634256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45940.074268634256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45940.074268634256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45940.074268634256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45940.074268634256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45940.074268634256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45940.074268634256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45940.074268634256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45940.074268634256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45940.074268634256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45940.074268634256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45940.074268634256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45940.074268634256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45940.074268634256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45940.074268634256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45940.074268634256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45940.074268634256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45940.074268634256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45940.074268634256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45940.074268634256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45940.074268634256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45940.074268634256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45940.074268634256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45940.074268634256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45940.074268634256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45940.074268634256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45940.074268634256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45940.074268634256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45940.074268634256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45940.074268634256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45940.074268634256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45940.074268634256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45940.074268634256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45940.074268634256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45940.074268634256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45940.074268634256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45940.074268634256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45940.074268634256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45940.074268634256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45940.074268634256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45940.074268634256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45940.074268634256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45940.074268634256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45940.074268634256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45940.074268634256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45940.074268634256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45940.074268634256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45940.074268634256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45940.074268634256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45940.074268634256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45940.074268634256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45940.074268634256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45940.074268634256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45940.074268634256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45940.074268634256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45940.074268634256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45940.074268634256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45940.074268634256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45940.074268634256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45940.074268634256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45940.074268634256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45940.074268634256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45940.074268634256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45940.074268634256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45940.074268634256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45940.074268634256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45940.074268634256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45940.074268634256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45940.074268634256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45940.074268634256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45940.074268634256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45940.074268634256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45940.074268634256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45940.074268634256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45940.074268634256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45940.074268634256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45940.074268634256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45940.074268634256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45940.074268634256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45940.074268634256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45940.074268634256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45940.074268634256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45940.074268634256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45940.074268634256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45940.074268634256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45940.074268634256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45940.074268634256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45940.074268634256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45940.074268634256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45940.074268634256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45940.074268634256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45940.074268634256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45940.074268634256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45940.074268634256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45940.074268634256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45940.074268634256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45940.074268634256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45940.074268634256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45940.074268634256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45940.074268634256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45940.074268634256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45940.074268634256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45940.074268634256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45940.074268634256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45940.074268634256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45940.074268634256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45940.074268634256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45940.074268634256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45940.074268634256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45940.074268634256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45940.074268634256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45940.074268634256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45940.074268634256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45940.074268634256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45940.074268634256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45940.074268634256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45940.074268634256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45940.074268634256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45940.074268634256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45940.074268634256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45940.074268634256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45940.074268634256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45940.074268634256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45940.074268634256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45940.074268634256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45940.074268634256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45940.074268634256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45940.074268634256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45940.074268634256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45940.074268634256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45940.074268634256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45940.074268634256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45940.074268634256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45940.074268634256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45940.074268634256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45940.074268634256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45940.074268634256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45940.074268634256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45940.074268634256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45940.074268634256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45940.074268634256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45940.074268634256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45940.074268634256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45940.074268634256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45940.074268634256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45940.074268634256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45940.074268634256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45940.074268634256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45940.074268634256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45940.074268634256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45940.074268634256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45940.074268634256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45940.074268634256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45940.074268634256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45940.074268634256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45940.074268634256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45940.074268634256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45940.074268634256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45940.074268634256</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2025-10-09T22:48:50Z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